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1.3\f\DATA FROM OLD PC 21082021\olddata\SLBCDEPT\187 SLBC Sep, 2025\Alphabetic Annexure\"/>
    </mc:Choice>
  </mc:AlternateContent>
  <xr:revisionPtr revIDLastSave="0" documentId="13_ncr:1_{83425A21-7382-4B62-9973-4139F307D6AD}" xr6:coauthVersionLast="47" xr6:coauthVersionMax="47" xr10:uidLastSave="{00000000-0000-0000-0000-000000000000}"/>
  <bookViews>
    <workbookView xWindow="-120" yWindow="-120" windowWidth="29040" windowHeight="15720" xr2:uid="{78743133-82F2-4F30-B7B7-8A6C0A8D0EA7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6" i="1" l="1"/>
  <c r="J56" i="1"/>
  <c r="I56" i="1"/>
  <c r="G55" i="1"/>
  <c r="F55" i="1"/>
  <c r="E55" i="1"/>
  <c r="D55" i="1"/>
  <c r="C55" i="1"/>
  <c r="J54" i="1"/>
  <c r="J55" i="1" s="1"/>
  <c r="I54" i="1"/>
  <c r="H54" i="1"/>
  <c r="K54" i="1" s="1"/>
  <c r="J53" i="1"/>
  <c r="I53" i="1"/>
  <c r="I55" i="1" s="1"/>
  <c r="H53" i="1"/>
  <c r="K53" i="1" s="1"/>
  <c r="G52" i="1"/>
  <c r="F52" i="1"/>
  <c r="D52" i="1"/>
  <c r="C52" i="1"/>
  <c r="J51" i="1"/>
  <c r="I51" i="1"/>
  <c r="H51" i="1"/>
  <c r="K51" i="1" s="1"/>
  <c r="E51" i="1"/>
  <c r="E52" i="1" s="1"/>
  <c r="J50" i="1"/>
  <c r="I50" i="1"/>
  <c r="H50" i="1"/>
  <c r="K50" i="1" s="1"/>
  <c r="J49" i="1"/>
  <c r="I49" i="1"/>
  <c r="H49" i="1"/>
  <c r="K49" i="1" s="1"/>
  <c r="J48" i="1"/>
  <c r="I48" i="1"/>
  <c r="H48" i="1"/>
  <c r="K48" i="1" s="1"/>
  <c r="J47" i="1"/>
  <c r="I47" i="1"/>
  <c r="H47" i="1"/>
  <c r="K47" i="1" s="1"/>
  <c r="J46" i="1"/>
  <c r="I46" i="1"/>
  <c r="H46" i="1"/>
  <c r="K46" i="1" s="1"/>
  <c r="J45" i="1"/>
  <c r="I45" i="1"/>
  <c r="H45" i="1"/>
  <c r="K45" i="1" s="1"/>
  <c r="J44" i="1"/>
  <c r="I44" i="1"/>
  <c r="H44" i="1"/>
  <c r="K44" i="1" s="1"/>
  <c r="J43" i="1"/>
  <c r="I43" i="1"/>
  <c r="H43" i="1"/>
  <c r="K43" i="1" s="1"/>
  <c r="J42" i="1"/>
  <c r="I42" i="1"/>
  <c r="H42" i="1"/>
  <c r="K42" i="1" s="1"/>
  <c r="J41" i="1"/>
  <c r="I41" i="1"/>
  <c r="H41" i="1"/>
  <c r="K41" i="1" s="1"/>
  <c r="J40" i="1"/>
  <c r="I40" i="1"/>
  <c r="H40" i="1"/>
  <c r="K40" i="1" s="1"/>
  <c r="J39" i="1"/>
  <c r="I39" i="1"/>
  <c r="H39" i="1"/>
  <c r="K39" i="1" s="1"/>
  <c r="J38" i="1"/>
  <c r="I38" i="1"/>
  <c r="H38" i="1"/>
  <c r="K38" i="1" s="1"/>
  <c r="J37" i="1"/>
  <c r="I37" i="1"/>
  <c r="H37" i="1"/>
  <c r="K37" i="1" s="1"/>
  <c r="J36" i="1"/>
  <c r="I36" i="1"/>
  <c r="H36" i="1"/>
  <c r="K36" i="1" s="1"/>
  <c r="J35" i="1"/>
  <c r="I35" i="1"/>
  <c r="H35" i="1"/>
  <c r="K35" i="1" s="1"/>
  <c r="G34" i="1"/>
  <c r="F34" i="1"/>
  <c r="E34" i="1"/>
  <c r="D34" i="1"/>
  <c r="C34" i="1"/>
  <c r="J33" i="1"/>
  <c r="I33" i="1"/>
  <c r="H33" i="1"/>
  <c r="K33" i="1" s="1"/>
  <c r="J32" i="1"/>
  <c r="I32" i="1"/>
  <c r="H32" i="1"/>
  <c r="K32" i="1" s="1"/>
  <c r="J31" i="1"/>
  <c r="I31" i="1"/>
  <c r="H31" i="1"/>
  <c r="K31" i="1" s="1"/>
  <c r="J30" i="1"/>
  <c r="I30" i="1"/>
  <c r="H30" i="1"/>
  <c r="K30" i="1" s="1"/>
  <c r="J29" i="1"/>
  <c r="I29" i="1"/>
  <c r="H29" i="1"/>
  <c r="K29" i="1" s="1"/>
  <c r="J28" i="1"/>
  <c r="I28" i="1"/>
  <c r="H28" i="1"/>
  <c r="K28" i="1" s="1"/>
  <c r="K27" i="1"/>
  <c r="J27" i="1"/>
  <c r="I27" i="1"/>
  <c r="H27" i="1"/>
  <c r="J26" i="1"/>
  <c r="I26" i="1"/>
  <c r="H26" i="1"/>
  <c r="K26" i="1" s="1"/>
  <c r="J25" i="1"/>
  <c r="I25" i="1"/>
  <c r="H25" i="1"/>
  <c r="K25" i="1" s="1"/>
  <c r="J24" i="1"/>
  <c r="I24" i="1"/>
  <c r="H24" i="1"/>
  <c r="K24" i="1" s="1"/>
  <c r="J23" i="1"/>
  <c r="I23" i="1"/>
  <c r="H23" i="1"/>
  <c r="K23" i="1" s="1"/>
  <c r="J22" i="1"/>
  <c r="I22" i="1"/>
  <c r="H22" i="1"/>
  <c r="K22" i="1" s="1"/>
  <c r="J21" i="1"/>
  <c r="I21" i="1"/>
  <c r="H21" i="1"/>
  <c r="K21" i="1" s="1"/>
  <c r="J20" i="1"/>
  <c r="I20" i="1"/>
  <c r="H20" i="1"/>
  <c r="K20" i="1" s="1"/>
  <c r="J19" i="1"/>
  <c r="I19" i="1"/>
  <c r="H19" i="1"/>
  <c r="K19" i="1" s="1"/>
  <c r="J18" i="1"/>
  <c r="I18" i="1"/>
  <c r="H18" i="1"/>
  <c r="K18" i="1" s="1"/>
  <c r="J17" i="1"/>
  <c r="I17" i="1"/>
  <c r="H17" i="1"/>
  <c r="K17" i="1" s="1"/>
  <c r="J16" i="1"/>
  <c r="I16" i="1"/>
  <c r="H16" i="1"/>
  <c r="K16" i="1" s="1"/>
  <c r="J15" i="1"/>
  <c r="I15" i="1"/>
  <c r="H15" i="1"/>
  <c r="K15" i="1" s="1"/>
  <c r="J14" i="1"/>
  <c r="I14" i="1"/>
  <c r="H14" i="1"/>
  <c r="K14" i="1" s="1"/>
  <c r="J13" i="1"/>
  <c r="I13" i="1"/>
  <c r="H13" i="1"/>
  <c r="K13" i="1" s="1"/>
  <c r="J12" i="1"/>
  <c r="I12" i="1"/>
  <c r="H12" i="1"/>
  <c r="K12" i="1" s="1"/>
  <c r="J11" i="1"/>
  <c r="I11" i="1"/>
  <c r="H11" i="1"/>
  <c r="K11" i="1" s="1"/>
  <c r="J10" i="1"/>
  <c r="I10" i="1"/>
  <c r="H10" i="1"/>
  <c r="K10" i="1" s="1"/>
  <c r="J9" i="1"/>
  <c r="I9" i="1"/>
  <c r="H9" i="1"/>
  <c r="K9" i="1" s="1"/>
  <c r="J8" i="1"/>
  <c r="I8" i="1"/>
  <c r="H8" i="1"/>
  <c r="G57" i="1" l="1"/>
  <c r="J52" i="1"/>
  <c r="F57" i="1"/>
  <c r="D57" i="1"/>
  <c r="J34" i="1"/>
  <c r="H34" i="1"/>
  <c r="I52" i="1"/>
  <c r="C57" i="1"/>
  <c r="K8" i="1"/>
  <c r="K34" i="1" s="1"/>
  <c r="I34" i="1"/>
  <c r="I57" i="1" s="1"/>
  <c r="J57" i="1"/>
  <c r="E57" i="1"/>
  <c r="K55" i="1"/>
  <c r="K57" i="1" s="1"/>
  <c r="K52" i="1"/>
  <c r="H52" i="1"/>
  <c r="H55" i="1"/>
  <c r="H57" i="1" l="1"/>
</calcChain>
</file>

<file path=xl/sharedStrings.xml><?xml version="1.0" encoding="utf-8"?>
<sst xmlns="http://schemas.openxmlformats.org/spreadsheetml/2006/main" count="77" uniqueCount="62">
  <si>
    <t>Bank Wise Report of Total Agriculture data reported to SLBC and on ENSURE Portal</t>
  </si>
  <si>
    <t>Amount in Rs.Crore</t>
  </si>
  <si>
    <t>Sr. No.</t>
  </si>
  <si>
    <t>Name of Bank</t>
  </si>
  <si>
    <t>Total Agriculture</t>
  </si>
  <si>
    <t>Toral Agriculture</t>
  </si>
  <si>
    <t>Crop Loan</t>
  </si>
  <si>
    <t>Term Loan</t>
  </si>
  <si>
    <t>Amt</t>
  </si>
  <si>
    <t>GSCARDB</t>
  </si>
  <si>
    <t>SUB TOTAL</t>
  </si>
  <si>
    <t>GSCB</t>
  </si>
  <si>
    <t>GRAND TOTAL</t>
  </si>
  <si>
    <t>ACP Disbursement Achievement for Agriculture 2024-25 reproted to SLBC (A)</t>
  </si>
  <si>
    <t>ACP Disbursement Achievement for Agriculture 2024-25 reproted on ENSURE Portal of NABARD (B)</t>
  </si>
  <si>
    <t>Variation Observed (B-A)</t>
  </si>
  <si>
    <t>Yes Bank</t>
  </si>
  <si>
    <t>Tamilnad Mercantile Bank</t>
  </si>
  <si>
    <t>Indian Overseas Bank</t>
  </si>
  <si>
    <t>South Indian Bank</t>
  </si>
  <si>
    <t>Canara Bank</t>
  </si>
  <si>
    <t>Karnataka Bank</t>
  </si>
  <si>
    <t>Indian Bank</t>
  </si>
  <si>
    <t>J &amp; K Bank</t>
  </si>
  <si>
    <t>City Union Bank</t>
  </si>
  <si>
    <t>Saurashtra Gramin Bank</t>
  </si>
  <si>
    <t>ICICI Bank</t>
  </si>
  <si>
    <t>Union Bank of India</t>
  </si>
  <si>
    <t>State Bank of India</t>
  </si>
  <si>
    <t>UCO Bank</t>
  </si>
  <si>
    <t>CSB Bank Limited</t>
  </si>
  <si>
    <t>IDBI Bank</t>
  </si>
  <si>
    <t>IDFC First Bank</t>
  </si>
  <si>
    <t>RBL Bank</t>
  </si>
  <si>
    <t>AU Small Fin.Bank</t>
  </si>
  <si>
    <t>DCB Bank</t>
  </si>
  <si>
    <t>Bank of India</t>
  </si>
  <si>
    <t>Bank of Maharashtra</t>
  </si>
  <si>
    <t>Baroda Gujarat Gramin Bank</t>
  </si>
  <si>
    <t>Punjab and Sind Bank</t>
  </si>
  <si>
    <t>ESAF Small Fin. Bank</t>
  </si>
  <si>
    <t>Dhanlaxmi Bank</t>
  </si>
  <si>
    <t>Karur Vysya Bank</t>
  </si>
  <si>
    <t>Jana Small Fin. Bank</t>
  </si>
  <si>
    <t>Equitas Small Fin. Bank</t>
  </si>
  <si>
    <t>Suryoday Small Fin. Bank</t>
  </si>
  <si>
    <t>Punjab National Bank</t>
  </si>
  <si>
    <t>Unity Small Finance Bank</t>
  </si>
  <si>
    <t>Indusind Bank</t>
  </si>
  <si>
    <t>Ujjivan Small Fin. Bank</t>
  </si>
  <si>
    <t>Bandhan Bank</t>
  </si>
  <si>
    <t>Federal Bank</t>
  </si>
  <si>
    <t>Kotak Mahindra Bank</t>
  </si>
  <si>
    <t>Gscb</t>
  </si>
  <si>
    <t>Bank of Baroda</t>
  </si>
  <si>
    <t>DBS Bank India (E-Lvb)</t>
  </si>
  <si>
    <t>Central Bank of India</t>
  </si>
  <si>
    <t>Shivalik Small Finance Bank</t>
  </si>
  <si>
    <t>HDFC Bank</t>
  </si>
  <si>
    <t>Utkarsh Small Fin. Bank</t>
  </si>
  <si>
    <t>Annexure - AC</t>
  </si>
  <si>
    <t>Source: Member Banks &amp; NABARD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</si>
</sst>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24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3" fillId="0" borderId="16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0" fontId="3" fillId="0" borderId="0" xfId="0" applyFont="1"/>
    <xf numFmtId="0" fontId="4" fillId="0" borderId="6" xfId="0" applyFont="1" applyBorder="1" applyAlignment="1">
      <alignment horizontal="center" vertical="center"/>
    </xf>
    <xf numFmtId="0" fontId="4" fillId="0" borderId="7" xfId="0" applyFont="1" applyBorder="1"/>
    <xf numFmtId="2" fontId="4" fillId="0" borderId="23" xfId="0" applyNumberFormat="1" applyFont="1" applyBorder="1"/>
    <xf numFmtId="0" fontId="4" fillId="0" borderId="24" xfId="0" applyFont="1" applyBorder="1"/>
    <xf numFmtId="0" fontId="4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10" xfId="0" applyFont="1" applyBorder="1"/>
    <xf numFmtId="2" fontId="4" fillId="0" borderId="10" xfId="0" applyNumberFormat="1" applyFont="1" applyBorder="1"/>
    <xf numFmtId="0" fontId="4" fillId="0" borderId="25" xfId="0" applyFont="1" applyBorder="1"/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/>
    <xf numFmtId="2" fontId="4" fillId="0" borderId="16" xfId="0" applyNumberFormat="1" applyFont="1" applyBorder="1"/>
    <xf numFmtId="0" fontId="4" fillId="0" borderId="17" xfId="0" applyFont="1" applyBorder="1"/>
    <xf numFmtId="0" fontId="3" fillId="0" borderId="19" xfId="0" applyFont="1" applyBorder="1" applyAlignment="1">
      <alignment horizontal="center" vertical="center"/>
    </xf>
    <xf numFmtId="2" fontId="4" fillId="0" borderId="7" xfId="0" applyNumberFormat="1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/>
    <xf numFmtId="2" fontId="4" fillId="0" borderId="20" xfId="0" applyNumberFormat="1" applyFont="1" applyBorder="1"/>
    <xf numFmtId="0" fontId="4" fillId="0" borderId="21" xfId="0" applyFont="1" applyBorder="1"/>
    <xf numFmtId="0" fontId="5" fillId="0" borderId="27" xfId="0" applyFont="1" applyBorder="1" applyAlignment="1">
      <alignment horizontal="center" vertical="center"/>
    </xf>
    <xf numFmtId="0" fontId="5" fillId="0" borderId="26" xfId="0" applyFont="1" applyBorder="1"/>
    <xf numFmtId="0" fontId="1" fillId="2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ank%20of%20Baroda\Downloads\Agri%20Credit%20Data%20reported%20by%20Banks%20on%20ENSURE%20portal%20for%202024-25.xlsx" TargetMode="External"/><Relationship Id="rId1" Type="http://schemas.openxmlformats.org/officeDocument/2006/relationships/externalLinkPath" Target="file:///C:\Users\Bank%20of%20Baroda\Downloads\Agri%20Credit%20Data%20reported%20by%20Banks%20on%20ENSURE%20portal%20for%202024-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1"/>
      <sheetName val="Table 2"/>
    </sheetNames>
    <sheetDataSet>
      <sheetData sheetId="0" refreshError="1">
        <row r="3">
          <cell r="B3" t="str">
            <v>Au Small Finance Bank Ltd.</v>
          </cell>
          <cell r="C3" t="str">
            <v>Small Finance Banks</v>
          </cell>
          <cell r="D3" t="str">
            <v>-</v>
          </cell>
          <cell r="E3" t="str">
            <v>-</v>
          </cell>
          <cell r="F3">
            <v>1.32</v>
          </cell>
          <cell r="G3">
            <v>1228.43</v>
          </cell>
          <cell r="H3">
            <v>1.32</v>
          </cell>
          <cell r="I3">
            <v>1228.43</v>
          </cell>
          <cell r="J3">
            <v>0.69</v>
          </cell>
          <cell r="K3">
            <v>510.64</v>
          </cell>
        </row>
        <row r="4">
          <cell r="B4" t="str">
            <v>AXIS Bank Limited</v>
          </cell>
          <cell r="C4" t="str">
            <v>Private Sector Commercial Banks</v>
          </cell>
          <cell r="D4">
            <v>0.03</v>
          </cell>
          <cell r="E4">
            <v>282.58</v>
          </cell>
          <cell r="F4">
            <v>0.16</v>
          </cell>
          <cell r="G4">
            <v>4063.32</v>
          </cell>
          <cell r="H4">
            <v>0.19</v>
          </cell>
          <cell r="I4">
            <v>4345.8900000000003</v>
          </cell>
          <cell r="J4">
            <v>0.09</v>
          </cell>
          <cell r="K4">
            <v>827.29</v>
          </cell>
        </row>
        <row r="5">
          <cell r="B5" t="str">
            <v>Bandhan Bank Limited</v>
          </cell>
          <cell r="C5" t="str">
            <v>Private Sector Commercial Banks</v>
          </cell>
          <cell r="D5">
            <v>0</v>
          </cell>
          <cell r="E5">
            <v>0.16</v>
          </cell>
          <cell r="F5">
            <v>0.19</v>
          </cell>
          <cell r="G5">
            <v>342.22</v>
          </cell>
          <cell r="H5">
            <v>0.19</v>
          </cell>
          <cell r="I5">
            <v>342.38</v>
          </cell>
          <cell r="J5">
            <v>0</v>
          </cell>
          <cell r="K5">
            <v>0.64</v>
          </cell>
        </row>
        <row r="6">
          <cell r="B6" t="str">
            <v>Bank of Maharashtra</v>
          </cell>
          <cell r="C6" t="str">
            <v>Public Sector Commercial Banks</v>
          </cell>
          <cell r="D6">
            <v>0.04</v>
          </cell>
          <cell r="E6">
            <v>76.88</v>
          </cell>
          <cell r="F6">
            <v>0.04</v>
          </cell>
          <cell r="G6">
            <v>230.12</v>
          </cell>
          <cell r="H6">
            <v>0.08</v>
          </cell>
          <cell r="I6">
            <v>307</v>
          </cell>
          <cell r="J6">
            <v>0.04</v>
          </cell>
          <cell r="K6">
            <v>111.31</v>
          </cell>
        </row>
        <row r="7">
          <cell r="B7" t="str">
            <v>Baroda Gujarat Gramin Bank</v>
          </cell>
          <cell r="C7" t="str">
            <v>RRB</v>
          </cell>
          <cell r="D7">
            <v>2.48</v>
          </cell>
          <cell r="E7">
            <v>5056.28</v>
          </cell>
          <cell r="F7">
            <v>0.06</v>
          </cell>
          <cell r="G7">
            <v>188.19</v>
          </cell>
          <cell r="H7">
            <v>2.5499999999999998</v>
          </cell>
          <cell r="I7">
            <v>5244.47</v>
          </cell>
          <cell r="J7">
            <v>2.2599999999999998</v>
          </cell>
          <cell r="K7">
            <v>4203.2700000000004</v>
          </cell>
        </row>
        <row r="8">
          <cell r="B8" t="str">
            <v>Canara Bank</v>
          </cell>
          <cell r="C8" t="str">
            <v>Public Sector Commercial Banks</v>
          </cell>
          <cell r="D8">
            <v>0.28000000000000003</v>
          </cell>
          <cell r="E8">
            <v>651.66999999999996</v>
          </cell>
          <cell r="F8">
            <v>0.21</v>
          </cell>
          <cell r="G8">
            <v>1010.52</v>
          </cell>
          <cell r="H8">
            <v>0.49</v>
          </cell>
          <cell r="I8">
            <v>1662.19</v>
          </cell>
          <cell r="J8">
            <v>0.38</v>
          </cell>
          <cell r="K8">
            <v>864.4</v>
          </cell>
        </row>
        <row r="9">
          <cell r="B9" t="str">
            <v>Catholic Syrian Bank Ltd</v>
          </cell>
          <cell r="C9" t="str">
            <v>Private Sector Commercial Banks</v>
          </cell>
          <cell r="D9">
            <v>0.02</v>
          </cell>
          <cell r="E9">
            <v>70.33</v>
          </cell>
          <cell r="F9">
            <v>0</v>
          </cell>
          <cell r="G9">
            <v>477.63</v>
          </cell>
          <cell r="H9">
            <v>0.02</v>
          </cell>
          <cell r="I9">
            <v>547.96</v>
          </cell>
          <cell r="J9">
            <v>0.01</v>
          </cell>
          <cell r="K9">
            <v>15.12</v>
          </cell>
        </row>
        <row r="10">
          <cell r="B10" t="str">
            <v>Central Bank of India</v>
          </cell>
          <cell r="C10" t="str">
            <v>Public Sector Commercial Banks</v>
          </cell>
          <cell r="D10">
            <v>0.91</v>
          </cell>
          <cell r="E10">
            <v>1724.01</v>
          </cell>
          <cell r="F10">
            <v>0.02</v>
          </cell>
          <cell r="G10">
            <v>476.94</v>
          </cell>
          <cell r="H10">
            <v>0.93</v>
          </cell>
          <cell r="I10">
            <v>2200.9499999999998</v>
          </cell>
          <cell r="J10">
            <v>0.63</v>
          </cell>
          <cell r="K10">
            <v>1126.51</v>
          </cell>
        </row>
        <row r="11">
          <cell r="B11" t="str">
            <v>City Union Bank Limited</v>
          </cell>
          <cell r="C11" t="str">
            <v>Private Sector Commercial Banks</v>
          </cell>
          <cell r="D11">
            <v>0</v>
          </cell>
          <cell r="E11">
            <v>0.03</v>
          </cell>
          <cell r="F11">
            <v>0</v>
          </cell>
          <cell r="G11">
            <v>0.96</v>
          </cell>
          <cell r="H11">
            <v>0</v>
          </cell>
          <cell r="I11">
            <v>0.99</v>
          </cell>
          <cell r="J11">
            <v>0</v>
          </cell>
          <cell r="K11">
            <v>0.03</v>
          </cell>
        </row>
        <row r="12">
          <cell r="B12" t="str">
            <v>DCB Bank Limited</v>
          </cell>
          <cell r="C12" t="str">
            <v>Private Sector Commercial Banks</v>
          </cell>
          <cell r="D12">
            <v>0</v>
          </cell>
          <cell r="E12">
            <v>6.11</v>
          </cell>
          <cell r="F12">
            <v>0.13</v>
          </cell>
          <cell r="G12">
            <v>169.73</v>
          </cell>
          <cell r="H12">
            <v>0.13</v>
          </cell>
          <cell r="I12">
            <v>175.83</v>
          </cell>
          <cell r="J12">
            <v>0.12</v>
          </cell>
          <cell r="K12">
            <v>112.27</v>
          </cell>
        </row>
        <row r="13">
          <cell r="B13" t="str">
            <v>Dhanlaxmi Bank Ltd</v>
          </cell>
          <cell r="C13" t="str">
            <v>Private Sector Commercial Banks</v>
          </cell>
          <cell r="D13">
            <v>0.01</v>
          </cell>
          <cell r="E13">
            <v>72.2</v>
          </cell>
          <cell r="F13">
            <v>0</v>
          </cell>
          <cell r="G13">
            <v>0.01</v>
          </cell>
          <cell r="H13">
            <v>0.01</v>
          </cell>
          <cell r="I13">
            <v>72.209999999999994</v>
          </cell>
          <cell r="J13">
            <v>0.01</v>
          </cell>
          <cell r="K13">
            <v>31.5</v>
          </cell>
        </row>
        <row r="14">
          <cell r="B14" t="str">
            <v>Equitas Small Finance Bank Limited</v>
          </cell>
          <cell r="C14" t="str">
            <v>Small Finance Banks</v>
          </cell>
          <cell r="D14" t="str">
            <v>-</v>
          </cell>
          <cell r="E14" t="str">
            <v>-</v>
          </cell>
          <cell r="F14">
            <v>0.04</v>
          </cell>
          <cell r="G14">
            <v>25.08</v>
          </cell>
          <cell r="H14">
            <v>0.04</v>
          </cell>
          <cell r="I14">
            <v>25.08</v>
          </cell>
          <cell r="J14">
            <v>0.04</v>
          </cell>
          <cell r="K14">
            <v>24.9</v>
          </cell>
        </row>
        <row r="15">
          <cell r="B15" t="str">
            <v>ESAF Small Finance Bank Ltd.</v>
          </cell>
          <cell r="C15" t="str">
            <v>Small Finance Banks</v>
          </cell>
          <cell r="D15" t="str">
            <v>-</v>
          </cell>
          <cell r="E15" t="str">
            <v>-</v>
          </cell>
          <cell r="F15">
            <v>0.08</v>
          </cell>
          <cell r="G15">
            <v>47.24</v>
          </cell>
          <cell r="H15">
            <v>0.08</v>
          </cell>
          <cell r="I15">
            <v>47.24</v>
          </cell>
          <cell r="J15">
            <v>0.08</v>
          </cell>
          <cell r="K15">
            <v>47.24</v>
          </cell>
        </row>
        <row r="16">
          <cell r="B16" t="str">
            <v>Fincare Small Finance Bank Ltd.</v>
          </cell>
          <cell r="C16" t="str">
            <v>Small Finance Banks</v>
          </cell>
          <cell r="D16" t="str">
            <v>-</v>
          </cell>
          <cell r="E16" t="str">
            <v>-</v>
          </cell>
          <cell r="F16">
            <v>0.15</v>
          </cell>
          <cell r="G16">
            <v>103.26</v>
          </cell>
          <cell r="H16">
            <v>0.15</v>
          </cell>
          <cell r="I16">
            <v>103.26</v>
          </cell>
          <cell r="J16" t="str">
            <v>-</v>
          </cell>
          <cell r="K16" t="str">
            <v>-</v>
          </cell>
        </row>
        <row r="17">
          <cell r="B17" t="str">
            <v>HDFC Bank Ltd.</v>
          </cell>
          <cell r="C17" t="str">
            <v>Private Sector Commercial Banks</v>
          </cell>
          <cell r="D17">
            <v>0.23</v>
          </cell>
          <cell r="E17">
            <v>1266.8800000000001</v>
          </cell>
          <cell r="F17">
            <v>0.78</v>
          </cell>
          <cell r="G17">
            <v>7011.03</v>
          </cell>
          <cell r="H17">
            <v>1.01</v>
          </cell>
          <cell r="I17">
            <v>8277.91</v>
          </cell>
          <cell r="J17">
            <v>0.3</v>
          </cell>
          <cell r="K17">
            <v>802.16</v>
          </cell>
        </row>
        <row r="18">
          <cell r="B18" t="str">
            <v>ICICI Bank Limited</v>
          </cell>
          <cell r="C18" t="str">
            <v>Private Sector Commercial Banks</v>
          </cell>
          <cell r="D18">
            <v>1</v>
          </cell>
          <cell r="E18">
            <v>4304.0600000000004</v>
          </cell>
          <cell r="F18">
            <v>0.52</v>
          </cell>
          <cell r="G18">
            <v>15624.8</v>
          </cell>
          <cell r="H18">
            <v>1.52</v>
          </cell>
          <cell r="I18">
            <v>19928.849999999999</v>
          </cell>
          <cell r="J18">
            <v>0.61</v>
          </cell>
          <cell r="K18">
            <v>1673.17</v>
          </cell>
        </row>
        <row r="19">
          <cell r="B19" t="str">
            <v>IDBI Bank Limited</v>
          </cell>
          <cell r="C19" t="str">
            <v>Private Sector Commercial Banks</v>
          </cell>
          <cell r="D19">
            <v>0.1</v>
          </cell>
          <cell r="E19">
            <v>412.32</v>
          </cell>
          <cell r="F19">
            <v>0.09</v>
          </cell>
          <cell r="G19">
            <v>505.38</v>
          </cell>
          <cell r="H19">
            <v>0.19</v>
          </cell>
          <cell r="I19">
            <v>917.7</v>
          </cell>
          <cell r="J19">
            <v>0.1</v>
          </cell>
          <cell r="K19">
            <v>210.5</v>
          </cell>
        </row>
        <row r="20">
          <cell r="B20" t="str">
            <v>IDFC Bank Limited</v>
          </cell>
          <cell r="C20" t="str">
            <v>Private Sector Commercial Banks</v>
          </cell>
          <cell r="D20">
            <v>0.06</v>
          </cell>
          <cell r="E20">
            <v>270.07</v>
          </cell>
          <cell r="F20">
            <v>0.47</v>
          </cell>
          <cell r="G20">
            <v>674.82</v>
          </cell>
          <cell r="H20">
            <v>0.53</v>
          </cell>
          <cell r="I20">
            <v>944.89</v>
          </cell>
          <cell r="J20">
            <v>0.01</v>
          </cell>
          <cell r="K20">
            <v>6.68</v>
          </cell>
        </row>
        <row r="21">
          <cell r="B21" t="str">
            <v>Indian Bank</v>
          </cell>
          <cell r="C21" t="str">
            <v>Public Sector Commercial Banks</v>
          </cell>
          <cell r="D21">
            <v>0.04</v>
          </cell>
          <cell r="E21">
            <v>111.28</v>
          </cell>
          <cell r="F21">
            <v>0.01</v>
          </cell>
          <cell r="G21">
            <v>135.57</v>
          </cell>
          <cell r="H21">
            <v>0.05</v>
          </cell>
          <cell r="I21">
            <v>246.84</v>
          </cell>
          <cell r="J21">
            <v>0.03</v>
          </cell>
          <cell r="K21">
            <v>67.16</v>
          </cell>
        </row>
        <row r="22">
          <cell r="B22" t="str">
            <v>Jammu &amp; Kashmir Bank Ltd</v>
          </cell>
          <cell r="C22" t="str">
            <v>Private Sector Commercial Banks</v>
          </cell>
          <cell r="D22" t="str">
            <v>-</v>
          </cell>
          <cell r="E22" t="str">
            <v>-</v>
          </cell>
          <cell r="F22">
            <v>0</v>
          </cell>
          <cell r="G22">
            <v>1.44</v>
          </cell>
          <cell r="H22">
            <v>0</v>
          </cell>
          <cell r="I22">
            <v>1.44</v>
          </cell>
          <cell r="J22" t="str">
            <v>-</v>
          </cell>
          <cell r="K22" t="str">
            <v>-</v>
          </cell>
        </row>
        <row r="23">
          <cell r="B23" t="str">
            <v>Jana Small Finance Bank Ltd.</v>
          </cell>
          <cell r="C23" t="str">
            <v>Small Finance Banks</v>
          </cell>
          <cell r="D23" t="str">
            <v>-</v>
          </cell>
          <cell r="E23" t="str">
            <v>-</v>
          </cell>
          <cell r="F23">
            <v>0.28000000000000003</v>
          </cell>
          <cell r="G23">
            <v>192.82</v>
          </cell>
          <cell r="H23">
            <v>0.28000000000000003</v>
          </cell>
          <cell r="I23">
            <v>192.82</v>
          </cell>
          <cell r="J23">
            <v>0.15</v>
          </cell>
          <cell r="K23">
            <v>73.709999999999994</v>
          </cell>
        </row>
        <row r="24">
          <cell r="B24" t="str">
            <v>Karnataka Bank Ltd</v>
          </cell>
          <cell r="C24" t="str">
            <v>Private Sector Commercial Banks</v>
          </cell>
          <cell r="D24">
            <v>0.01</v>
          </cell>
          <cell r="E24">
            <v>15.63</v>
          </cell>
          <cell r="F24">
            <v>0</v>
          </cell>
          <cell r="G24">
            <v>9.77</v>
          </cell>
          <cell r="H24">
            <v>0.01</v>
          </cell>
          <cell r="I24">
            <v>25.4</v>
          </cell>
          <cell r="J24">
            <v>0</v>
          </cell>
          <cell r="K24">
            <v>9.2200000000000006</v>
          </cell>
        </row>
        <row r="25">
          <cell r="B25" t="str">
            <v>Karur Vysya Bank Ltd</v>
          </cell>
          <cell r="C25" t="str">
            <v>Private Sector Commercial Banks</v>
          </cell>
          <cell r="D25">
            <v>0</v>
          </cell>
          <cell r="E25">
            <v>2.5</v>
          </cell>
          <cell r="F25">
            <v>0</v>
          </cell>
          <cell r="G25">
            <v>1.78</v>
          </cell>
          <cell r="H25">
            <v>0</v>
          </cell>
          <cell r="I25">
            <v>4.28</v>
          </cell>
          <cell r="J25">
            <v>0</v>
          </cell>
          <cell r="K25">
            <v>1.01</v>
          </cell>
        </row>
        <row r="26">
          <cell r="B26" t="str">
            <v>Kotak Mahindra Bank Ltd.</v>
          </cell>
          <cell r="C26" t="str">
            <v>Private Sector Commercial Banks</v>
          </cell>
          <cell r="D26">
            <v>0</v>
          </cell>
          <cell r="E26">
            <v>8.0299999999999994</v>
          </cell>
          <cell r="F26">
            <v>0.73</v>
          </cell>
          <cell r="G26">
            <v>2266.4899999999998</v>
          </cell>
          <cell r="H26">
            <v>0.73</v>
          </cell>
          <cell r="I26">
            <v>2274.52</v>
          </cell>
          <cell r="J26">
            <v>0.47</v>
          </cell>
          <cell r="K26">
            <v>507.21</v>
          </cell>
        </row>
        <row r="27">
          <cell r="B27" t="str">
            <v>Punjab And Sind Bank</v>
          </cell>
          <cell r="C27" t="str">
            <v>Public Sector Commercial Banks</v>
          </cell>
          <cell r="D27">
            <v>0</v>
          </cell>
          <cell r="E27">
            <v>5.66</v>
          </cell>
          <cell r="F27">
            <v>0</v>
          </cell>
          <cell r="G27">
            <v>7.61</v>
          </cell>
          <cell r="H27">
            <v>0</v>
          </cell>
          <cell r="I27">
            <v>13.27</v>
          </cell>
          <cell r="J27">
            <v>0</v>
          </cell>
          <cell r="K27">
            <v>0.81</v>
          </cell>
        </row>
        <row r="28">
          <cell r="B28" t="str">
            <v>Punjab National Bank</v>
          </cell>
          <cell r="C28" t="str">
            <v>Public Sector Commercial Banks</v>
          </cell>
          <cell r="D28">
            <v>0.18</v>
          </cell>
          <cell r="E28">
            <v>413.9</v>
          </cell>
          <cell r="F28">
            <v>0.18</v>
          </cell>
          <cell r="G28">
            <v>1002.71</v>
          </cell>
          <cell r="H28">
            <v>0.36</v>
          </cell>
          <cell r="I28">
            <v>1416.62</v>
          </cell>
          <cell r="J28">
            <v>0.25</v>
          </cell>
          <cell r="K28">
            <v>486.6</v>
          </cell>
        </row>
        <row r="29">
          <cell r="B29" t="str">
            <v>RBL Bank Ltd</v>
          </cell>
          <cell r="C29" t="str">
            <v>Private Sector Commercial Banks</v>
          </cell>
          <cell r="D29">
            <v>0.06</v>
          </cell>
          <cell r="E29">
            <v>192.6</v>
          </cell>
          <cell r="F29">
            <v>0.19</v>
          </cell>
          <cell r="G29">
            <v>757.5</v>
          </cell>
          <cell r="H29">
            <v>0.25</v>
          </cell>
          <cell r="I29">
            <v>950.1</v>
          </cell>
          <cell r="J29">
            <v>0.18</v>
          </cell>
          <cell r="K29">
            <v>229.14</v>
          </cell>
        </row>
        <row r="30">
          <cell r="B30" t="str">
            <v>Saurashtra Gramin Bank</v>
          </cell>
          <cell r="C30" t="str">
            <v>RRB</v>
          </cell>
          <cell r="D30">
            <v>2.5099999999999998</v>
          </cell>
          <cell r="E30">
            <v>5577.46</v>
          </cell>
          <cell r="F30">
            <v>0.15</v>
          </cell>
          <cell r="G30">
            <v>252.6</v>
          </cell>
          <cell r="H30">
            <v>2.65</v>
          </cell>
          <cell r="I30">
            <v>5830.06</v>
          </cell>
          <cell r="J30">
            <v>1.6</v>
          </cell>
          <cell r="K30">
            <v>2695.36</v>
          </cell>
        </row>
        <row r="31">
          <cell r="B31" t="str">
            <v>Shivalik Small Finance Bank</v>
          </cell>
          <cell r="C31" t="str">
            <v>Small Finance Banks</v>
          </cell>
          <cell r="D31" t="str">
            <v>-</v>
          </cell>
          <cell r="E31" t="str">
            <v>-</v>
          </cell>
          <cell r="F31">
            <v>0.01</v>
          </cell>
          <cell r="G31">
            <v>23.02</v>
          </cell>
          <cell r="H31">
            <v>0.01</v>
          </cell>
          <cell r="I31">
            <v>23.02</v>
          </cell>
          <cell r="J31">
            <v>0.01</v>
          </cell>
          <cell r="K31">
            <v>23.01</v>
          </cell>
        </row>
        <row r="32">
          <cell r="B32" t="str">
            <v>South Indian Bank Ltd</v>
          </cell>
          <cell r="C32" t="str">
            <v>Private Sector Commercial Banks</v>
          </cell>
          <cell r="D32">
            <v>0</v>
          </cell>
          <cell r="E32">
            <v>2.21</v>
          </cell>
          <cell r="F32">
            <v>0.1</v>
          </cell>
          <cell r="G32">
            <v>547.49</v>
          </cell>
          <cell r="H32">
            <v>0.1</v>
          </cell>
          <cell r="I32">
            <v>549.69000000000005</v>
          </cell>
          <cell r="J32">
            <v>0.1</v>
          </cell>
          <cell r="K32">
            <v>232.32</v>
          </cell>
        </row>
        <row r="33">
          <cell r="B33" t="str">
            <v>Standard Chartered Bank</v>
          </cell>
          <cell r="C33" t="str">
            <v>Foreign Bank</v>
          </cell>
          <cell r="D33" t="str">
            <v>-</v>
          </cell>
          <cell r="E33" t="str">
            <v>-</v>
          </cell>
          <cell r="F33">
            <v>0</v>
          </cell>
          <cell r="G33">
            <v>421.74</v>
          </cell>
          <cell r="H33">
            <v>0</v>
          </cell>
          <cell r="I33">
            <v>421.74</v>
          </cell>
          <cell r="J33" t="str">
            <v>-</v>
          </cell>
          <cell r="K33" t="str">
            <v>-</v>
          </cell>
        </row>
        <row r="34">
          <cell r="B34" t="str">
            <v>State Bank of India</v>
          </cell>
          <cell r="C34" t="str">
            <v>Public Sector Commercial Banks</v>
          </cell>
          <cell r="D34">
            <v>7.06</v>
          </cell>
          <cell r="E34">
            <v>17670.349999999999</v>
          </cell>
          <cell r="F34">
            <v>0.1</v>
          </cell>
          <cell r="G34">
            <v>1073.67</v>
          </cell>
          <cell r="H34">
            <v>7.16</v>
          </cell>
          <cell r="I34">
            <v>18744.02</v>
          </cell>
          <cell r="J34">
            <v>3.3</v>
          </cell>
          <cell r="K34">
            <v>3671.55</v>
          </cell>
        </row>
        <row r="35">
          <cell r="B35" t="str">
            <v>Suryoday Small Finance Bank Ltd.</v>
          </cell>
          <cell r="C35" t="str">
            <v>Small Finance Banks</v>
          </cell>
          <cell r="D35" t="str">
            <v>-</v>
          </cell>
          <cell r="E35" t="str">
            <v>-</v>
          </cell>
          <cell r="F35">
            <v>0.35</v>
          </cell>
          <cell r="G35">
            <v>211.59</v>
          </cell>
          <cell r="H35">
            <v>0.35</v>
          </cell>
          <cell r="I35">
            <v>211.59</v>
          </cell>
          <cell r="J35" t="str">
            <v>-</v>
          </cell>
          <cell r="K35" t="str">
            <v>-</v>
          </cell>
        </row>
        <row r="36">
          <cell r="B36" t="str">
            <v>Tamilnad Mercantile Bank Ltd</v>
          </cell>
          <cell r="C36" t="str">
            <v>Private Sector Commercial Banks</v>
          </cell>
          <cell r="D36">
            <v>0</v>
          </cell>
          <cell r="E36">
            <v>5.53</v>
          </cell>
          <cell r="F36">
            <v>7.0000000000000007E-2</v>
          </cell>
          <cell r="G36">
            <v>1749.06</v>
          </cell>
          <cell r="H36">
            <v>7.0000000000000007E-2</v>
          </cell>
          <cell r="I36">
            <v>1754.58</v>
          </cell>
          <cell r="J36">
            <v>0.05</v>
          </cell>
          <cell r="K36">
            <v>90.72</v>
          </cell>
        </row>
        <row r="37">
          <cell r="B37" t="str">
            <v>The Gujarat State Co-operative Bank Ltd.</v>
          </cell>
          <cell r="C37" t="str">
            <v>StCB</v>
          </cell>
          <cell r="D37">
            <v>10.119999999999999</v>
          </cell>
          <cell r="E37">
            <v>19771.46</v>
          </cell>
          <cell r="F37">
            <v>1.21</v>
          </cell>
          <cell r="G37">
            <v>3708.97</v>
          </cell>
          <cell r="H37">
            <v>11.33</v>
          </cell>
          <cell r="I37">
            <v>23480.43</v>
          </cell>
          <cell r="J37">
            <v>6.17</v>
          </cell>
          <cell r="K37">
            <v>11118.49</v>
          </cell>
        </row>
        <row r="38">
          <cell r="B38" t="str">
            <v>The Gujarat State Cooperative Agriculture &amp; Rural Development Bank Ltd.</v>
          </cell>
          <cell r="C38" t="str">
            <v>SCARDB</v>
          </cell>
          <cell r="D38" t="str">
            <v>-</v>
          </cell>
          <cell r="E38" t="str">
            <v>-</v>
          </cell>
          <cell r="F38">
            <v>0.08</v>
          </cell>
          <cell r="G38">
            <v>259.27</v>
          </cell>
          <cell r="H38">
            <v>0.08</v>
          </cell>
          <cell r="I38">
            <v>259.27</v>
          </cell>
          <cell r="J38">
            <v>0.03</v>
          </cell>
          <cell r="K38">
            <v>101.79</v>
          </cell>
        </row>
        <row r="39">
          <cell r="B39" t="str">
            <v>UCO Bank</v>
          </cell>
          <cell r="C39" t="str">
            <v>Public Sector Commercial Banks</v>
          </cell>
          <cell r="D39">
            <v>0.14000000000000001</v>
          </cell>
          <cell r="E39">
            <v>590.89</v>
          </cell>
          <cell r="F39">
            <v>7.0000000000000007E-2</v>
          </cell>
          <cell r="G39">
            <v>300.23</v>
          </cell>
          <cell r="H39">
            <v>0.22</v>
          </cell>
          <cell r="I39">
            <v>891.12</v>
          </cell>
          <cell r="J39">
            <v>0.13</v>
          </cell>
          <cell r="K39">
            <v>125.84</v>
          </cell>
        </row>
        <row r="40">
          <cell r="B40" t="str">
            <v>Ujjivan Small Finance Bank</v>
          </cell>
          <cell r="C40" t="str">
            <v>Small Finance Banks</v>
          </cell>
          <cell r="D40">
            <v>0</v>
          </cell>
          <cell r="E40">
            <v>0.66</v>
          </cell>
          <cell r="F40">
            <v>0.02</v>
          </cell>
          <cell r="G40">
            <v>11.04</v>
          </cell>
          <cell r="H40">
            <v>0.02</v>
          </cell>
          <cell r="I40">
            <v>11.69</v>
          </cell>
          <cell r="J40">
            <v>0.02</v>
          </cell>
          <cell r="K40">
            <v>10.26</v>
          </cell>
        </row>
        <row r="41">
          <cell r="B41" t="str">
            <v>Union Bank of India</v>
          </cell>
          <cell r="C41" t="str">
            <v>Public Sector Commercial Banks</v>
          </cell>
          <cell r="D41">
            <v>1.19</v>
          </cell>
          <cell r="E41">
            <v>10734.63</v>
          </cell>
          <cell r="F41">
            <v>0.39</v>
          </cell>
          <cell r="G41">
            <v>7124.66</v>
          </cell>
          <cell r="H41">
            <v>1.58</v>
          </cell>
          <cell r="I41">
            <v>17859.29</v>
          </cell>
          <cell r="J41">
            <v>1.3</v>
          </cell>
          <cell r="K41">
            <v>3482.66</v>
          </cell>
        </row>
        <row r="42">
          <cell r="B42" t="str">
            <v>Utkarsh Small Finance Bank Ltd.</v>
          </cell>
          <cell r="C42" t="str">
            <v>Small Finance Banks</v>
          </cell>
          <cell r="D42" t="str">
            <v>-</v>
          </cell>
          <cell r="E42" t="str">
            <v>-</v>
          </cell>
          <cell r="F42" t="str">
            <v>-</v>
          </cell>
          <cell r="G42" t="str">
            <v>-</v>
          </cell>
          <cell r="H42" t="str">
            <v>-</v>
          </cell>
          <cell r="I42" t="str">
            <v>-</v>
          </cell>
          <cell r="J42" t="str">
            <v>-</v>
          </cell>
          <cell r="K42" t="str">
            <v>-</v>
          </cell>
        </row>
        <row r="43">
          <cell r="B43" t="str">
            <v>YES Bank Ltd.</v>
          </cell>
          <cell r="C43" t="str">
            <v>Private Sector Commercial Banks</v>
          </cell>
          <cell r="D43">
            <v>0.21</v>
          </cell>
          <cell r="E43">
            <v>642.63</v>
          </cell>
          <cell r="F43">
            <v>0.14000000000000001</v>
          </cell>
          <cell r="G43">
            <v>4669.91</v>
          </cell>
          <cell r="H43">
            <v>0.35</v>
          </cell>
          <cell r="I43">
            <v>5312.54</v>
          </cell>
          <cell r="J43">
            <v>0.16</v>
          </cell>
          <cell r="K43">
            <v>211</v>
          </cell>
        </row>
        <row r="44">
          <cell r="B44" t="str">
            <v>Bank of Baroda</v>
          </cell>
          <cell r="C44" t="str">
            <v>Public Sector Commercial Banks</v>
          </cell>
          <cell r="D44">
            <v>7.64</v>
          </cell>
          <cell r="E44">
            <v>19575.009999999998</v>
          </cell>
          <cell r="F44">
            <v>1.48</v>
          </cell>
          <cell r="G44">
            <v>8684.2000000000007</v>
          </cell>
          <cell r="H44">
            <v>9.11</v>
          </cell>
          <cell r="I44">
            <v>28259.200000000001</v>
          </cell>
          <cell r="J44">
            <v>7.36</v>
          </cell>
          <cell r="K44">
            <v>18365.36</v>
          </cell>
        </row>
        <row r="45">
          <cell r="B45" t="str">
            <v>Indian Overseas Bank</v>
          </cell>
          <cell r="C45" t="str">
            <v>Public Sector Commercial Banks</v>
          </cell>
          <cell r="D45">
            <v>0.15</v>
          </cell>
          <cell r="E45">
            <v>155.44</v>
          </cell>
          <cell r="F45">
            <v>0.25</v>
          </cell>
          <cell r="G45">
            <v>1301.3499999999999</v>
          </cell>
          <cell r="H45">
            <v>0.4</v>
          </cell>
          <cell r="I45">
            <v>1456.79</v>
          </cell>
          <cell r="J45">
            <v>0.18</v>
          </cell>
          <cell r="K45">
            <v>325.57</v>
          </cell>
        </row>
        <row r="46">
          <cell r="B46" t="str">
            <v>Federal Bank Ltd</v>
          </cell>
          <cell r="C46" t="str">
            <v>Private Sector Commercial Banks</v>
          </cell>
          <cell r="D46">
            <v>0.28000000000000003</v>
          </cell>
          <cell r="E46">
            <v>823.32</v>
          </cell>
          <cell r="F46">
            <v>0.05</v>
          </cell>
          <cell r="G46">
            <v>146.01</v>
          </cell>
          <cell r="H46">
            <v>0.34</v>
          </cell>
          <cell r="I46">
            <v>969.33</v>
          </cell>
          <cell r="J46">
            <v>0.12</v>
          </cell>
          <cell r="K46">
            <v>482.22</v>
          </cell>
        </row>
        <row r="47">
          <cell r="B47" t="str">
            <v>Bank of India</v>
          </cell>
          <cell r="C47" t="str">
            <v>Public Sector Commercial Banks</v>
          </cell>
          <cell r="D47">
            <v>0.6</v>
          </cell>
          <cell r="E47">
            <v>1622.19</v>
          </cell>
          <cell r="F47">
            <v>0.94</v>
          </cell>
          <cell r="G47">
            <v>4092.24</v>
          </cell>
          <cell r="H47">
            <v>1.54</v>
          </cell>
          <cell r="I47">
            <v>5714.43</v>
          </cell>
          <cell r="J47">
            <v>1.0900000000000001</v>
          </cell>
          <cell r="K47">
            <v>2716.32</v>
          </cell>
        </row>
        <row r="48">
          <cell r="B48" t="str">
            <v>Indusind Bank Ltd</v>
          </cell>
          <cell r="C48" t="str">
            <v>Private Sector Commercial Banks</v>
          </cell>
          <cell r="D48">
            <v>0.02</v>
          </cell>
          <cell r="E48">
            <v>231.7</v>
          </cell>
          <cell r="F48">
            <v>0.33</v>
          </cell>
          <cell r="G48">
            <v>486.13</v>
          </cell>
          <cell r="H48">
            <v>0.35</v>
          </cell>
          <cell r="I48">
            <v>717.83</v>
          </cell>
          <cell r="J48">
            <v>0.32</v>
          </cell>
          <cell r="K48">
            <v>283.04000000000002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725ED-270B-4DDE-A087-F7D5B469F6A8}">
  <sheetPr>
    <pageSetUpPr fitToPage="1"/>
  </sheetPr>
  <dimension ref="A1:M58"/>
  <sheetViews>
    <sheetView tabSelected="1" workbookViewId="0">
      <selection sqref="A1:K58"/>
    </sheetView>
  </sheetViews>
  <sheetFormatPr defaultRowHeight="15" x14ac:dyDescent="0.25"/>
  <cols>
    <col min="1" max="1" width="5.42578125" customWidth="1"/>
    <col min="2" max="2" width="36.5703125" customWidth="1"/>
    <col min="3" max="4" width="11.140625" bestFit="1" customWidth="1"/>
    <col min="5" max="5" width="14.85546875" customWidth="1"/>
    <col min="6" max="7" width="11.140625" bestFit="1" customWidth="1"/>
    <col min="8" max="8" width="13.42578125" customWidth="1"/>
    <col min="9" max="9" width="11.140625" bestFit="1" customWidth="1"/>
    <col min="10" max="10" width="10.7109375" bestFit="1" customWidth="1"/>
    <col min="11" max="11" width="13.7109375" customWidth="1"/>
  </cols>
  <sheetData>
    <row r="1" spans="1:11" ht="36.75" x14ac:dyDescent="0.7">
      <c r="A1" s="40" t="s">
        <v>60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ht="26.25" x14ac:dyDescent="0.25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s="1" customFormat="1" ht="15.75" thickBot="1" x14ac:dyDescent="0.3">
      <c r="C3"/>
      <c r="D3"/>
      <c r="E3"/>
      <c r="F3"/>
      <c r="G3"/>
      <c r="H3"/>
      <c r="I3"/>
      <c r="J3"/>
      <c r="K3" s="2" t="s">
        <v>1</v>
      </c>
    </row>
    <row r="4" spans="1:11" ht="47.25" customHeight="1" thickBot="1" x14ac:dyDescent="0.3">
      <c r="A4" s="44" t="s">
        <v>2</v>
      </c>
      <c r="B4" s="41" t="s">
        <v>3</v>
      </c>
      <c r="C4" s="48" t="s">
        <v>13</v>
      </c>
      <c r="D4" s="49"/>
      <c r="E4" s="50"/>
      <c r="F4" s="48" t="s">
        <v>14</v>
      </c>
      <c r="G4" s="49"/>
      <c r="H4" s="50"/>
      <c r="I4" s="48" t="s">
        <v>15</v>
      </c>
      <c r="J4" s="49"/>
      <c r="K4" s="50"/>
    </row>
    <row r="5" spans="1:11" ht="30" x14ac:dyDescent="0.25">
      <c r="A5" s="45"/>
      <c r="B5" s="42"/>
      <c r="C5" s="3" t="s">
        <v>6</v>
      </c>
      <c r="D5" s="4" t="s">
        <v>7</v>
      </c>
      <c r="E5" s="39" t="s">
        <v>4</v>
      </c>
      <c r="F5" s="3" t="s">
        <v>6</v>
      </c>
      <c r="G5" s="4" t="s">
        <v>7</v>
      </c>
      <c r="H5" s="39" t="s">
        <v>5</v>
      </c>
      <c r="I5" s="3" t="s">
        <v>6</v>
      </c>
      <c r="J5" s="4" t="s">
        <v>7</v>
      </c>
      <c r="K5" s="39" t="s">
        <v>5</v>
      </c>
    </row>
    <row r="6" spans="1:11" ht="15.75" thickBot="1" x14ac:dyDescent="0.3">
      <c r="A6" s="46"/>
      <c r="B6" s="43"/>
      <c r="C6" s="5" t="s">
        <v>8</v>
      </c>
      <c r="D6" s="6" t="s">
        <v>8</v>
      </c>
      <c r="E6" s="7" t="s">
        <v>8</v>
      </c>
      <c r="F6" s="8" t="s">
        <v>8</v>
      </c>
      <c r="G6" s="9" t="s">
        <v>8</v>
      </c>
      <c r="H6" s="10" t="s">
        <v>8</v>
      </c>
      <c r="I6" s="8" t="s">
        <v>8</v>
      </c>
      <c r="J6" s="9" t="s">
        <v>8</v>
      </c>
      <c r="K6" s="10" t="s">
        <v>8</v>
      </c>
    </row>
    <row r="7" spans="1:11" s="17" customFormat="1" ht="16.5" thickBot="1" x14ac:dyDescent="0.3">
      <c r="A7" s="11"/>
      <c r="B7" s="11"/>
      <c r="C7" s="11"/>
      <c r="D7" s="11"/>
      <c r="E7" s="12"/>
      <c r="F7" s="13"/>
      <c r="G7" s="14"/>
      <c r="H7" s="15"/>
      <c r="I7" s="16"/>
      <c r="J7" s="11"/>
      <c r="K7" s="11"/>
    </row>
    <row r="8" spans="1:11" s="22" customFormat="1" ht="15.75" x14ac:dyDescent="0.25">
      <c r="A8" s="18">
        <v>1</v>
      </c>
      <c r="B8" s="19" t="s">
        <v>26</v>
      </c>
      <c r="C8" s="19">
        <v>1984.88</v>
      </c>
      <c r="D8" s="19">
        <v>5514.8</v>
      </c>
      <c r="E8" s="19">
        <v>7499.69</v>
      </c>
      <c r="F8" s="20">
        <v>4304.0600000000004</v>
      </c>
      <c r="G8" s="20">
        <v>15624.8</v>
      </c>
      <c r="H8" s="20">
        <f>F8+G8</f>
        <v>19928.86</v>
      </c>
      <c r="I8" s="19">
        <f t="shared" ref="I8:K33" si="0">F8-C8</f>
        <v>2319.1800000000003</v>
      </c>
      <c r="J8" s="19">
        <f t="shared" si="0"/>
        <v>10110</v>
      </c>
      <c r="K8" s="21">
        <f t="shared" si="0"/>
        <v>12429.170000000002</v>
      </c>
    </row>
    <row r="9" spans="1:11" s="22" customFormat="1" ht="15.75" x14ac:dyDescent="0.25">
      <c r="A9" s="23">
        <v>2</v>
      </c>
      <c r="B9" s="24" t="s">
        <v>27</v>
      </c>
      <c r="C9" s="24">
        <v>3035.5</v>
      </c>
      <c r="D9" s="24">
        <v>2978.07</v>
      </c>
      <c r="E9" s="24">
        <v>6013.56</v>
      </c>
      <c r="F9" s="25">
        <v>10734.63</v>
      </c>
      <c r="G9" s="25">
        <v>7124.66</v>
      </c>
      <c r="H9" s="25">
        <f t="shared" ref="H9:H53" si="1">F9+G9</f>
        <v>17859.29</v>
      </c>
      <c r="I9" s="24">
        <f t="shared" si="0"/>
        <v>7699.1299999999992</v>
      </c>
      <c r="J9" s="24">
        <f t="shared" si="0"/>
        <v>4146.59</v>
      </c>
      <c r="K9" s="26">
        <f t="shared" si="0"/>
        <v>11845.73</v>
      </c>
    </row>
    <row r="10" spans="1:11" s="22" customFormat="1" ht="15.75" x14ac:dyDescent="0.25">
      <c r="A10" s="23">
        <v>3</v>
      </c>
      <c r="B10" s="24" t="s">
        <v>28</v>
      </c>
      <c r="C10" s="24">
        <v>10375.35</v>
      </c>
      <c r="D10" s="24">
        <v>3525.9100000000003</v>
      </c>
      <c r="E10" s="24">
        <v>13901.26</v>
      </c>
      <c r="F10" s="25">
        <v>17670.349999999999</v>
      </c>
      <c r="G10" s="25">
        <v>1073.67</v>
      </c>
      <c r="H10" s="25">
        <f t="shared" si="1"/>
        <v>18744.019999999997</v>
      </c>
      <c r="I10" s="24">
        <f t="shared" si="0"/>
        <v>7294.9999999999982</v>
      </c>
      <c r="J10" s="24">
        <f t="shared" si="0"/>
        <v>-2452.2400000000002</v>
      </c>
      <c r="K10" s="26">
        <f t="shared" si="0"/>
        <v>4842.7599999999966</v>
      </c>
    </row>
    <row r="11" spans="1:11" s="22" customFormat="1" ht="15.75" x14ac:dyDescent="0.25">
      <c r="A11" s="23">
        <v>4</v>
      </c>
      <c r="B11" s="24" t="s">
        <v>16</v>
      </c>
      <c r="C11" s="24">
        <v>458.13</v>
      </c>
      <c r="D11" s="24">
        <v>1525.83</v>
      </c>
      <c r="E11" s="24">
        <v>1983.96</v>
      </c>
      <c r="F11" s="25">
        <v>642.63</v>
      </c>
      <c r="G11" s="25">
        <v>4669.91</v>
      </c>
      <c r="H11" s="25">
        <f t="shared" si="1"/>
        <v>5312.54</v>
      </c>
      <c r="I11" s="24">
        <f t="shared" si="0"/>
        <v>184.5</v>
      </c>
      <c r="J11" s="24">
        <f t="shared" si="0"/>
        <v>3144.08</v>
      </c>
      <c r="K11" s="26">
        <f t="shared" si="0"/>
        <v>3328.58</v>
      </c>
    </row>
    <row r="12" spans="1:11" s="22" customFormat="1" ht="15.75" x14ac:dyDescent="0.25">
      <c r="A12" s="23">
        <v>5</v>
      </c>
      <c r="B12" s="24" t="s">
        <v>17</v>
      </c>
      <c r="C12" s="24">
        <v>5.5</v>
      </c>
      <c r="D12" s="24">
        <v>516.98</v>
      </c>
      <c r="E12" s="24">
        <v>522.48</v>
      </c>
      <c r="F12" s="25">
        <v>5.53</v>
      </c>
      <c r="G12" s="25">
        <v>1749.06</v>
      </c>
      <c r="H12" s="25">
        <f t="shared" si="1"/>
        <v>1754.59</v>
      </c>
      <c r="I12" s="24">
        <f t="shared" si="0"/>
        <v>3.0000000000000249E-2</v>
      </c>
      <c r="J12" s="24">
        <f t="shared" si="0"/>
        <v>1232.08</v>
      </c>
      <c r="K12" s="26">
        <f t="shared" si="0"/>
        <v>1232.1099999999999</v>
      </c>
    </row>
    <row r="13" spans="1:11" s="22" customFormat="1" ht="15.75" x14ac:dyDescent="0.25">
      <c r="A13" s="23">
        <v>6</v>
      </c>
      <c r="B13" s="24" t="s">
        <v>18</v>
      </c>
      <c r="C13" s="24">
        <v>306.52</v>
      </c>
      <c r="D13" s="24">
        <v>125.72</v>
      </c>
      <c r="E13" s="24">
        <v>432.24</v>
      </c>
      <c r="F13" s="25">
        <v>155.44</v>
      </c>
      <c r="G13" s="25">
        <v>1301.3499999999999</v>
      </c>
      <c r="H13" s="25">
        <f t="shared" si="1"/>
        <v>1456.79</v>
      </c>
      <c r="I13" s="24">
        <f t="shared" si="0"/>
        <v>-151.07999999999998</v>
      </c>
      <c r="J13" s="24">
        <f t="shared" si="0"/>
        <v>1175.6299999999999</v>
      </c>
      <c r="K13" s="26">
        <f t="shared" si="0"/>
        <v>1024.55</v>
      </c>
    </row>
    <row r="14" spans="1:11" s="22" customFormat="1" ht="15.75" x14ac:dyDescent="0.25">
      <c r="A14" s="23">
        <v>7</v>
      </c>
      <c r="B14" s="24" t="s">
        <v>29</v>
      </c>
      <c r="C14" s="24">
        <v>158.52000000000001</v>
      </c>
      <c r="D14" s="24">
        <v>109.04</v>
      </c>
      <c r="E14" s="24">
        <v>267.55</v>
      </c>
      <c r="F14" s="25">
        <v>590.89</v>
      </c>
      <c r="G14" s="25">
        <v>300.23</v>
      </c>
      <c r="H14" s="25">
        <f t="shared" si="1"/>
        <v>891.12</v>
      </c>
      <c r="I14" s="24">
        <f t="shared" si="0"/>
        <v>432.37</v>
      </c>
      <c r="J14" s="24">
        <f t="shared" si="0"/>
        <v>191.19</v>
      </c>
      <c r="K14" s="26">
        <f t="shared" si="0"/>
        <v>623.56999999999994</v>
      </c>
    </row>
    <row r="15" spans="1:11" s="22" customFormat="1" ht="15.75" x14ac:dyDescent="0.25">
      <c r="A15" s="23">
        <v>8</v>
      </c>
      <c r="B15" s="24" t="s">
        <v>30</v>
      </c>
      <c r="C15" s="24">
        <v>2.73</v>
      </c>
      <c r="D15" s="24">
        <v>39.93</v>
      </c>
      <c r="E15" s="24">
        <v>42.66</v>
      </c>
      <c r="F15" s="25">
        <v>70.33</v>
      </c>
      <c r="G15" s="25">
        <v>477.63</v>
      </c>
      <c r="H15" s="25">
        <f t="shared" si="1"/>
        <v>547.96</v>
      </c>
      <c r="I15" s="24">
        <f t="shared" si="0"/>
        <v>67.599999999999994</v>
      </c>
      <c r="J15" s="24">
        <f t="shared" si="0"/>
        <v>437.7</v>
      </c>
      <c r="K15" s="26">
        <f t="shared" si="0"/>
        <v>505.30000000000007</v>
      </c>
    </row>
    <row r="16" spans="1:11" s="22" customFormat="1" ht="15.75" x14ac:dyDescent="0.25">
      <c r="A16" s="23">
        <v>9</v>
      </c>
      <c r="B16" s="24" t="s">
        <v>31</v>
      </c>
      <c r="C16" s="24">
        <v>422.06</v>
      </c>
      <c r="D16" s="24">
        <v>124.44</v>
      </c>
      <c r="E16" s="24">
        <v>546.51</v>
      </c>
      <c r="F16" s="25">
        <v>412.32</v>
      </c>
      <c r="G16" s="25">
        <v>505.38</v>
      </c>
      <c r="H16" s="25">
        <f t="shared" si="1"/>
        <v>917.7</v>
      </c>
      <c r="I16" s="24">
        <f t="shared" si="0"/>
        <v>-9.7400000000000091</v>
      </c>
      <c r="J16" s="24">
        <f t="shared" si="0"/>
        <v>380.94</v>
      </c>
      <c r="K16" s="26">
        <f t="shared" si="0"/>
        <v>371.19000000000005</v>
      </c>
    </row>
    <row r="17" spans="1:11" s="22" customFormat="1" ht="15.75" x14ac:dyDescent="0.25">
      <c r="A17" s="23">
        <v>10</v>
      </c>
      <c r="B17" s="24" t="s">
        <v>32</v>
      </c>
      <c r="C17" s="24">
        <v>184.78</v>
      </c>
      <c r="D17" s="24">
        <v>460.34000000000003</v>
      </c>
      <c r="E17" s="24">
        <v>645.12</v>
      </c>
      <c r="F17" s="25">
        <v>270.07</v>
      </c>
      <c r="G17" s="25">
        <v>674.82</v>
      </c>
      <c r="H17" s="25">
        <f t="shared" si="1"/>
        <v>944.8900000000001</v>
      </c>
      <c r="I17" s="24">
        <f t="shared" si="0"/>
        <v>85.289999999999992</v>
      </c>
      <c r="J17" s="24">
        <f t="shared" si="0"/>
        <v>214.48000000000002</v>
      </c>
      <c r="K17" s="26">
        <f t="shared" si="0"/>
        <v>299.7700000000001</v>
      </c>
    </row>
    <row r="18" spans="1:11" s="22" customFormat="1" ht="15.75" x14ac:dyDescent="0.25">
      <c r="A18" s="23">
        <v>11</v>
      </c>
      <c r="B18" s="24" t="s">
        <v>19</v>
      </c>
      <c r="C18" s="24">
        <v>229.09</v>
      </c>
      <c r="D18" s="24">
        <v>45.89</v>
      </c>
      <c r="E18" s="24">
        <v>274.98</v>
      </c>
      <c r="F18" s="25">
        <v>2.21</v>
      </c>
      <c r="G18" s="25">
        <v>547.49</v>
      </c>
      <c r="H18" s="25">
        <f t="shared" si="1"/>
        <v>549.70000000000005</v>
      </c>
      <c r="I18" s="24">
        <f t="shared" si="0"/>
        <v>-226.88</v>
      </c>
      <c r="J18" s="24">
        <f t="shared" si="0"/>
        <v>501.6</v>
      </c>
      <c r="K18" s="26">
        <f t="shared" si="0"/>
        <v>274.72000000000003</v>
      </c>
    </row>
    <row r="19" spans="1:11" s="22" customFormat="1" ht="15.75" x14ac:dyDescent="0.25">
      <c r="A19" s="23">
        <v>12</v>
      </c>
      <c r="B19" s="24" t="s">
        <v>20</v>
      </c>
      <c r="C19" s="24">
        <v>1206.54</v>
      </c>
      <c r="D19" s="24">
        <v>185.56</v>
      </c>
      <c r="E19" s="24">
        <v>1392.1</v>
      </c>
      <c r="F19" s="25">
        <v>651.66999999999996</v>
      </c>
      <c r="G19" s="25">
        <v>1010.52</v>
      </c>
      <c r="H19" s="25">
        <f t="shared" si="1"/>
        <v>1662.19</v>
      </c>
      <c r="I19" s="24">
        <f t="shared" si="0"/>
        <v>-554.87</v>
      </c>
      <c r="J19" s="24">
        <f t="shared" si="0"/>
        <v>824.96</v>
      </c>
      <c r="K19" s="26">
        <f t="shared" si="0"/>
        <v>270.09000000000015</v>
      </c>
    </row>
    <row r="20" spans="1:11" s="22" customFormat="1" ht="15.75" x14ac:dyDescent="0.25">
      <c r="A20" s="23">
        <v>13</v>
      </c>
      <c r="B20" s="24" t="s">
        <v>9</v>
      </c>
      <c r="C20" s="24">
        <v>0</v>
      </c>
      <c r="D20" s="24">
        <v>0</v>
      </c>
      <c r="E20" s="24">
        <v>0</v>
      </c>
      <c r="F20" s="25">
        <v>0</v>
      </c>
      <c r="G20" s="25">
        <v>259.27</v>
      </c>
      <c r="H20" s="25">
        <f t="shared" si="1"/>
        <v>259.27</v>
      </c>
      <c r="I20" s="24">
        <f t="shared" si="0"/>
        <v>0</v>
      </c>
      <c r="J20" s="24">
        <f t="shared" si="0"/>
        <v>259.27</v>
      </c>
      <c r="K20" s="26">
        <f t="shared" si="0"/>
        <v>259.27</v>
      </c>
    </row>
    <row r="21" spans="1:11" s="22" customFormat="1" ht="15.75" x14ac:dyDescent="0.25">
      <c r="A21" s="23">
        <v>14</v>
      </c>
      <c r="B21" s="24" t="s">
        <v>33</v>
      </c>
      <c r="C21" s="24">
        <v>177.8</v>
      </c>
      <c r="D21" s="24">
        <v>684.87</v>
      </c>
      <c r="E21" s="24">
        <v>862.67</v>
      </c>
      <c r="F21" s="25">
        <v>192.6</v>
      </c>
      <c r="G21" s="25">
        <v>757.5</v>
      </c>
      <c r="H21" s="25">
        <f t="shared" si="1"/>
        <v>950.1</v>
      </c>
      <c r="I21" s="24">
        <f t="shared" si="0"/>
        <v>14.799999999999983</v>
      </c>
      <c r="J21" s="24">
        <f t="shared" si="0"/>
        <v>72.63</v>
      </c>
      <c r="K21" s="26">
        <f t="shared" si="0"/>
        <v>87.430000000000064</v>
      </c>
    </row>
    <row r="22" spans="1:11" s="22" customFormat="1" ht="15.75" x14ac:dyDescent="0.25">
      <c r="A22" s="23">
        <v>15</v>
      </c>
      <c r="B22" s="24" t="s">
        <v>34</v>
      </c>
      <c r="C22" s="24">
        <v>0</v>
      </c>
      <c r="D22" s="24">
        <v>1190.5500000000002</v>
      </c>
      <c r="E22" s="24">
        <v>1190.55</v>
      </c>
      <c r="F22" s="25">
        <v>0</v>
      </c>
      <c r="G22" s="25">
        <v>1228.43</v>
      </c>
      <c r="H22" s="25">
        <f t="shared" si="1"/>
        <v>1228.43</v>
      </c>
      <c r="I22" s="24">
        <f t="shared" si="0"/>
        <v>0</v>
      </c>
      <c r="J22" s="24">
        <f t="shared" si="0"/>
        <v>37.879999999999882</v>
      </c>
      <c r="K22" s="26">
        <f t="shared" si="0"/>
        <v>37.880000000000109</v>
      </c>
    </row>
    <row r="23" spans="1:11" s="22" customFormat="1" ht="15.75" x14ac:dyDescent="0.25">
      <c r="A23" s="23">
        <v>16</v>
      </c>
      <c r="B23" s="24" t="s">
        <v>35</v>
      </c>
      <c r="C23" s="24">
        <v>61.89</v>
      </c>
      <c r="D23" s="24">
        <v>99.41</v>
      </c>
      <c r="E23" s="24">
        <v>161.30000000000001</v>
      </c>
      <c r="F23" s="25">
        <v>6.11</v>
      </c>
      <c r="G23" s="25">
        <v>169.73</v>
      </c>
      <c r="H23" s="25">
        <f t="shared" si="1"/>
        <v>175.84</v>
      </c>
      <c r="I23" s="24">
        <f t="shared" si="0"/>
        <v>-55.78</v>
      </c>
      <c r="J23" s="24">
        <f t="shared" si="0"/>
        <v>70.319999999999993</v>
      </c>
      <c r="K23" s="26">
        <f t="shared" si="0"/>
        <v>14.539999999999992</v>
      </c>
    </row>
    <row r="24" spans="1:11" s="22" customFormat="1" ht="15.75" x14ac:dyDescent="0.25">
      <c r="A24" s="23">
        <v>17</v>
      </c>
      <c r="B24" s="24" t="s">
        <v>21</v>
      </c>
      <c r="C24" s="24">
        <v>1.89</v>
      </c>
      <c r="D24" s="24">
        <v>11</v>
      </c>
      <c r="E24" s="24">
        <v>12.88</v>
      </c>
      <c r="F24" s="25">
        <v>15.63</v>
      </c>
      <c r="G24" s="25">
        <v>9.77</v>
      </c>
      <c r="H24" s="25">
        <f t="shared" si="1"/>
        <v>25.4</v>
      </c>
      <c r="I24" s="24">
        <f t="shared" si="0"/>
        <v>13.74</v>
      </c>
      <c r="J24" s="24">
        <f t="shared" si="0"/>
        <v>-1.2300000000000004</v>
      </c>
      <c r="K24" s="26">
        <f t="shared" si="0"/>
        <v>12.519999999999998</v>
      </c>
    </row>
    <row r="25" spans="1:11" s="22" customFormat="1" ht="15.75" x14ac:dyDescent="0.25">
      <c r="A25" s="23">
        <v>18</v>
      </c>
      <c r="B25" s="24" t="s">
        <v>36</v>
      </c>
      <c r="C25" s="24">
        <v>1602.06</v>
      </c>
      <c r="D25" s="24">
        <v>4103.5200000000004</v>
      </c>
      <c r="E25" s="24">
        <v>5705.58</v>
      </c>
      <c r="F25" s="25">
        <v>1622.19</v>
      </c>
      <c r="G25" s="25">
        <v>4092.24</v>
      </c>
      <c r="H25" s="25">
        <f t="shared" si="1"/>
        <v>5714.43</v>
      </c>
      <c r="I25" s="24">
        <f t="shared" si="0"/>
        <v>20.130000000000109</v>
      </c>
      <c r="J25" s="24">
        <f t="shared" si="0"/>
        <v>-11.280000000000655</v>
      </c>
      <c r="K25" s="26">
        <f t="shared" si="0"/>
        <v>8.8500000000003638</v>
      </c>
    </row>
    <row r="26" spans="1:11" s="22" customFormat="1" ht="15.75" x14ac:dyDescent="0.25">
      <c r="A26" s="23">
        <v>19</v>
      </c>
      <c r="B26" s="24" t="s">
        <v>22</v>
      </c>
      <c r="C26" s="24">
        <v>131.41999999999999</v>
      </c>
      <c r="D26" s="24">
        <v>111.00999999999999</v>
      </c>
      <c r="E26" s="24">
        <v>242.43</v>
      </c>
      <c r="F26" s="25">
        <v>111.28</v>
      </c>
      <c r="G26" s="25">
        <v>135.57</v>
      </c>
      <c r="H26" s="25">
        <f t="shared" si="1"/>
        <v>246.85</v>
      </c>
      <c r="I26" s="24">
        <f t="shared" si="0"/>
        <v>-20.139999999999986</v>
      </c>
      <c r="J26" s="24">
        <f t="shared" si="0"/>
        <v>24.560000000000002</v>
      </c>
      <c r="K26" s="26">
        <f t="shared" si="0"/>
        <v>4.4199999999999875</v>
      </c>
    </row>
    <row r="27" spans="1:11" s="22" customFormat="1" ht="15.75" x14ac:dyDescent="0.25">
      <c r="A27" s="23">
        <v>20</v>
      </c>
      <c r="B27" s="24" t="s">
        <v>37</v>
      </c>
      <c r="C27" s="24">
        <v>81.93</v>
      </c>
      <c r="D27" s="24">
        <v>221.24</v>
      </c>
      <c r="E27" s="24">
        <v>303.17</v>
      </c>
      <c r="F27" s="25">
        <v>76.88</v>
      </c>
      <c r="G27" s="25">
        <v>230.12</v>
      </c>
      <c r="H27" s="25">
        <f t="shared" si="1"/>
        <v>307</v>
      </c>
      <c r="I27" s="24">
        <f t="shared" si="0"/>
        <v>-5.0500000000000114</v>
      </c>
      <c r="J27" s="24">
        <f t="shared" si="0"/>
        <v>8.8799999999999955</v>
      </c>
      <c r="K27" s="26">
        <f t="shared" si="0"/>
        <v>3.8299999999999841</v>
      </c>
    </row>
    <row r="28" spans="1:11" s="22" customFormat="1" ht="15.75" x14ac:dyDescent="0.25">
      <c r="A28" s="23">
        <v>21</v>
      </c>
      <c r="B28" s="24" t="s">
        <v>38</v>
      </c>
      <c r="C28" s="24">
        <v>5056.2700000000004</v>
      </c>
      <c r="D28" s="24">
        <v>185.34</v>
      </c>
      <c r="E28" s="24">
        <v>5241.62</v>
      </c>
      <c r="F28" s="25">
        <v>5056.28</v>
      </c>
      <c r="G28" s="25">
        <v>188.19</v>
      </c>
      <c r="H28" s="25">
        <f t="shared" si="1"/>
        <v>5244.4699999999993</v>
      </c>
      <c r="I28" s="24">
        <f t="shared" si="0"/>
        <v>9.999999999308784E-3</v>
      </c>
      <c r="J28" s="24">
        <f t="shared" si="0"/>
        <v>2.8499999999999943</v>
      </c>
      <c r="K28" s="26">
        <f t="shared" si="0"/>
        <v>2.8499999999994543</v>
      </c>
    </row>
    <row r="29" spans="1:11" s="22" customFormat="1" ht="15.75" x14ac:dyDescent="0.25">
      <c r="A29" s="23">
        <v>22</v>
      </c>
      <c r="B29" s="24" t="s">
        <v>23</v>
      </c>
      <c r="C29" s="24">
        <v>0</v>
      </c>
      <c r="D29" s="24">
        <v>0</v>
      </c>
      <c r="E29" s="24">
        <v>0</v>
      </c>
      <c r="F29" s="25">
        <v>0</v>
      </c>
      <c r="G29" s="25">
        <v>1.44</v>
      </c>
      <c r="H29" s="25">
        <f t="shared" si="1"/>
        <v>1.44</v>
      </c>
      <c r="I29" s="24">
        <f t="shared" si="0"/>
        <v>0</v>
      </c>
      <c r="J29" s="24">
        <f t="shared" si="0"/>
        <v>1.44</v>
      </c>
      <c r="K29" s="26">
        <f t="shared" si="0"/>
        <v>1.44</v>
      </c>
    </row>
    <row r="30" spans="1:11" s="22" customFormat="1" ht="15.75" x14ac:dyDescent="0.25">
      <c r="A30" s="23">
        <v>23</v>
      </c>
      <c r="B30" s="24" t="s">
        <v>24</v>
      </c>
      <c r="C30" s="24">
        <v>0.74</v>
      </c>
      <c r="D30" s="24">
        <v>0</v>
      </c>
      <c r="E30" s="24">
        <v>0.74</v>
      </c>
      <c r="F30" s="25">
        <v>0.03</v>
      </c>
      <c r="G30" s="25">
        <v>0.96</v>
      </c>
      <c r="H30" s="25">
        <f t="shared" si="1"/>
        <v>0.99</v>
      </c>
      <c r="I30" s="24">
        <f t="shared" si="0"/>
        <v>-0.71</v>
      </c>
      <c r="J30" s="24">
        <f t="shared" si="0"/>
        <v>0.96</v>
      </c>
      <c r="K30" s="26">
        <f t="shared" si="0"/>
        <v>0.25</v>
      </c>
    </row>
    <row r="31" spans="1:11" s="22" customFormat="1" ht="15.75" x14ac:dyDescent="0.25">
      <c r="A31" s="23">
        <v>24</v>
      </c>
      <c r="B31" s="24" t="s">
        <v>39</v>
      </c>
      <c r="C31" s="24">
        <v>0.24</v>
      </c>
      <c r="D31" s="24">
        <v>12.79</v>
      </c>
      <c r="E31" s="24">
        <v>13.03</v>
      </c>
      <c r="F31" s="25">
        <v>5.66</v>
      </c>
      <c r="G31" s="25">
        <v>7.61</v>
      </c>
      <c r="H31" s="25">
        <f t="shared" si="1"/>
        <v>13.27</v>
      </c>
      <c r="I31" s="24">
        <f t="shared" si="0"/>
        <v>5.42</v>
      </c>
      <c r="J31" s="24">
        <f t="shared" si="0"/>
        <v>-5.1799999999999988</v>
      </c>
      <c r="K31" s="26">
        <f t="shared" si="0"/>
        <v>0.24000000000000021</v>
      </c>
    </row>
    <row r="32" spans="1:11" s="22" customFormat="1" ht="15.75" x14ac:dyDescent="0.25">
      <c r="A32" s="23">
        <v>25</v>
      </c>
      <c r="B32" s="24" t="s">
        <v>25</v>
      </c>
      <c r="C32" s="24">
        <v>5577.46</v>
      </c>
      <c r="D32" s="24">
        <v>252.57</v>
      </c>
      <c r="E32" s="24">
        <v>5830.02</v>
      </c>
      <c r="F32" s="25">
        <v>5577.46</v>
      </c>
      <c r="G32" s="25">
        <v>252.6</v>
      </c>
      <c r="H32" s="25">
        <f t="shared" si="1"/>
        <v>5830.06</v>
      </c>
      <c r="I32" s="24">
        <f t="shared" si="0"/>
        <v>0</v>
      </c>
      <c r="J32" s="24">
        <f t="shared" si="0"/>
        <v>3.0000000000001137E-2</v>
      </c>
      <c r="K32" s="26">
        <f t="shared" si="0"/>
        <v>3.999999999996362E-2</v>
      </c>
    </row>
    <row r="33" spans="1:13" s="22" customFormat="1" ht="16.5" thickBot="1" x14ac:dyDescent="0.3">
      <c r="A33" s="27">
        <v>26</v>
      </c>
      <c r="B33" s="28" t="s">
        <v>40</v>
      </c>
      <c r="C33" s="28">
        <v>0</v>
      </c>
      <c r="D33" s="28">
        <v>47.23</v>
      </c>
      <c r="E33" s="28">
        <v>47.23</v>
      </c>
      <c r="F33" s="29">
        <v>0</v>
      </c>
      <c r="G33" s="29">
        <v>47.24</v>
      </c>
      <c r="H33" s="29">
        <f t="shared" si="1"/>
        <v>47.24</v>
      </c>
      <c r="I33" s="28">
        <f t="shared" si="0"/>
        <v>0</v>
      </c>
      <c r="J33" s="28">
        <f t="shared" si="0"/>
        <v>1.0000000000005116E-2</v>
      </c>
      <c r="K33" s="30">
        <f t="shared" si="0"/>
        <v>1.0000000000005116E-2</v>
      </c>
    </row>
    <row r="34" spans="1:13" s="17" customFormat="1" ht="16.5" thickBot="1" x14ac:dyDescent="0.3">
      <c r="A34" s="31"/>
      <c r="B34" s="14" t="s">
        <v>10</v>
      </c>
      <c r="C34" s="14">
        <f>SUM(C8:C33)</f>
        <v>31061.3</v>
      </c>
      <c r="D34" s="14">
        <f t="shared" ref="D34:K34" si="2">SUM(D8:D33)</f>
        <v>22072.04</v>
      </c>
      <c r="E34" s="14">
        <f t="shared" si="2"/>
        <v>53133.330000000009</v>
      </c>
      <c r="F34" s="14">
        <f t="shared" si="2"/>
        <v>48174.249999999993</v>
      </c>
      <c r="G34" s="14">
        <f t="shared" si="2"/>
        <v>42440.189999999988</v>
      </c>
      <c r="H34" s="14">
        <f t="shared" si="2"/>
        <v>90614.440000000017</v>
      </c>
      <c r="I34" s="14">
        <f t="shared" si="2"/>
        <v>17112.949999999993</v>
      </c>
      <c r="J34" s="14">
        <f t="shared" si="2"/>
        <v>20368.149999999994</v>
      </c>
      <c r="K34" s="15">
        <f t="shared" si="2"/>
        <v>37481.11</v>
      </c>
      <c r="M34" s="22"/>
    </row>
    <row r="35" spans="1:13" s="22" customFormat="1" ht="15.75" x14ac:dyDescent="0.25">
      <c r="A35" s="18">
        <v>27</v>
      </c>
      <c r="B35" s="19" t="s">
        <v>41</v>
      </c>
      <c r="C35" s="19">
        <v>74.23</v>
      </c>
      <c r="D35" s="19">
        <v>0.09</v>
      </c>
      <c r="E35" s="19">
        <v>74.319999999999993</v>
      </c>
      <c r="F35" s="32">
        <v>72.2</v>
      </c>
      <c r="G35" s="32">
        <v>0.01</v>
      </c>
      <c r="H35" s="32">
        <f t="shared" si="1"/>
        <v>72.210000000000008</v>
      </c>
      <c r="I35" s="19">
        <f t="shared" ref="I35:K51" si="3">F35-C35</f>
        <v>-2.0300000000000011</v>
      </c>
      <c r="J35" s="19">
        <f t="shared" si="3"/>
        <v>-0.08</v>
      </c>
      <c r="K35" s="21">
        <f t="shared" si="3"/>
        <v>-2.1099999999999852</v>
      </c>
    </row>
    <row r="36" spans="1:13" s="22" customFormat="1" ht="15.75" x14ac:dyDescent="0.25">
      <c r="A36" s="23">
        <v>28</v>
      </c>
      <c r="B36" s="24" t="s">
        <v>42</v>
      </c>
      <c r="C36" s="24">
        <v>2.36</v>
      </c>
      <c r="D36" s="24">
        <v>4.2300000000000004</v>
      </c>
      <c r="E36" s="24">
        <v>6.59</v>
      </c>
      <c r="F36" s="25">
        <v>2.5</v>
      </c>
      <c r="G36" s="25">
        <v>1.78</v>
      </c>
      <c r="H36" s="25">
        <f t="shared" si="1"/>
        <v>4.28</v>
      </c>
      <c r="I36" s="24">
        <f t="shared" si="3"/>
        <v>0.14000000000000012</v>
      </c>
      <c r="J36" s="24">
        <f t="shared" si="3"/>
        <v>-2.4500000000000002</v>
      </c>
      <c r="K36" s="26">
        <f t="shared" si="3"/>
        <v>-2.3099999999999996</v>
      </c>
    </row>
    <row r="37" spans="1:13" s="22" customFormat="1" ht="15.75" x14ac:dyDescent="0.25">
      <c r="A37" s="23">
        <v>29</v>
      </c>
      <c r="B37" s="24" t="s">
        <v>54</v>
      </c>
      <c r="C37" s="24">
        <v>17203.759999999998</v>
      </c>
      <c r="D37" s="24">
        <v>11062.23</v>
      </c>
      <c r="E37" s="24">
        <v>28265.99</v>
      </c>
      <c r="F37" s="25">
        <v>19575.009999999998</v>
      </c>
      <c r="G37" s="25">
        <v>8684.2000000000007</v>
      </c>
      <c r="H37" s="25">
        <f t="shared" si="1"/>
        <v>28259.21</v>
      </c>
      <c r="I37" s="24">
        <f t="shared" si="3"/>
        <v>2371.25</v>
      </c>
      <c r="J37" s="24">
        <f t="shared" si="3"/>
        <v>-2378.0299999999988</v>
      </c>
      <c r="K37" s="26">
        <f t="shared" si="3"/>
        <v>-6.7800000000024738</v>
      </c>
    </row>
    <row r="38" spans="1:13" s="22" customFormat="1" ht="15.75" x14ac:dyDescent="0.25">
      <c r="A38" s="23">
        <v>30</v>
      </c>
      <c r="B38" s="24" t="s">
        <v>43</v>
      </c>
      <c r="C38" s="24">
        <v>0</v>
      </c>
      <c r="D38" s="24">
        <v>202.12</v>
      </c>
      <c r="E38" s="24">
        <v>202.12</v>
      </c>
      <c r="F38" s="25">
        <v>0</v>
      </c>
      <c r="G38" s="25">
        <v>192.82</v>
      </c>
      <c r="H38" s="25">
        <f t="shared" si="1"/>
        <v>192.82</v>
      </c>
      <c r="I38" s="24">
        <f t="shared" si="3"/>
        <v>0</v>
      </c>
      <c r="J38" s="24">
        <f t="shared" si="3"/>
        <v>-9.3000000000000114</v>
      </c>
      <c r="K38" s="26">
        <f t="shared" si="3"/>
        <v>-9.3000000000000114</v>
      </c>
    </row>
    <row r="39" spans="1:13" s="22" customFormat="1" ht="15.75" x14ac:dyDescent="0.25">
      <c r="A39" s="23">
        <v>31</v>
      </c>
      <c r="B39" s="24" t="s">
        <v>44</v>
      </c>
      <c r="C39" s="24">
        <v>0</v>
      </c>
      <c r="D39" s="24">
        <v>51.69</v>
      </c>
      <c r="E39" s="24">
        <v>51.69</v>
      </c>
      <c r="F39" s="25">
        <v>0</v>
      </c>
      <c r="G39" s="25">
        <v>25.08</v>
      </c>
      <c r="H39" s="25">
        <f t="shared" si="1"/>
        <v>25.08</v>
      </c>
      <c r="I39" s="24">
        <f t="shared" si="3"/>
        <v>0</v>
      </c>
      <c r="J39" s="24">
        <f t="shared" si="3"/>
        <v>-26.61</v>
      </c>
      <c r="K39" s="26">
        <f t="shared" si="3"/>
        <v>-26.61</v>
      </c>
    </row>
    <row r="40" spans="1:13" s="22" customFormat="1" ht="15.75" x14ac:dyDescent="0.25">
      <c r="A40" s="23">
        <v>32</v>
      </c>
      <c r="B40" s="24" t="s">
        <v>45</v>
      </c>
      <c r="C40" s="24">
        <v>0</v>
      </c>
      <c r="D40" s="24">
        <v>246.78</v>
      </c>
      <c r="E40" s="24">
        <v>246.77</v>
      </c>
      <c r="F40" s="25">
        <v>0</v>
      </c>
      <c r="G40" s="25">
        <v>211.59</v>
      </c>
      <c r="H40" s="25">
        <f t="shared" si="1"/>
        <v>211.59</v>
      </c>
      <c r="I40" s="24">
        <f t="shared" si="3"/>
        <v>0</v>
      </c>
      <c r="J40" s="24">
        <f t="shared" si="3"/>
        <v>-35.19</v>
      </c>
      <c r="K40" s="26">
        <f t="shared" si="3"/>
        <v>-35.180000000000007</v>
      </c>
    </row>
    <row r="41" spans="1:13" s="22" customFormat="1" ht="15.75" x14ac:dyDescent="0.25">
      <c r="A41" s="23">
        <v>33</v>
      </c>
      <c r="B41" s="24" t="s">
        <v>46</v>
      </c>
      <c r="C41" s="24">
        <v>728.27</v>
      </c>
      <c r="D41" s="24">
        <v>733.21</v>
      </c>
      <c r="E41" s="24">
        <v>1461.47</v>
      </c>
      <c r="F41" s="25">
        <v>413.9</v>
      </c>
      <c r="G41" s="25">
        <v>1002.71</v>
      </c>
      <c r="H41" s="25">
        <f t="shared" si="1"/>
        <v>1416.6100000000001</v>
      </c>
      <c r="I41" s="24">
        <f t="shared" si="3"/>
        <v>-314.37</v>
      </c>
      <c r="J41" s="24">
        <f t="shared" si="3"/>
        <v>269.5</v>
      </c>
      <c r="K41" s="26">
        <f t="shared" si="3"/>
        <v>-44.8599999999999</v>
      </c>
    </row>
    <row r="42" spans="1:13" s="22" customFormat="1" ht="15.75" x14ac:dyDescent="0.25">
      <c r="A42" s="23">
        <v>34</v>
      </c>
      <c r="B42" s="24" t="s">
        <v>55</v>
      </c>
      <c r="C42" s="24">
        <v>16.54</v>
      </c>
      <c r="D42" s="24">
        <v>90.46</v>
      </c>
      <c r="E42" s="24">
        <v>107</v>
      </c>
      <c r="F42" s="25">
        <v>0</v>
      </c>
      <c r="G42" s="25">
        <v>0</v>
      </c>
      <c r="H42" s="25">
        <f t="shared" si="1"/>
        <v>0</v>
      </c>
      <c r="I42" s="24">
        <f t="shared" si="3"/>
        <v>-16.54</v>
      </c>
      <c r="J42" s="24">
        <f t="shared" si="3"/>
        <v>-90.46</v>
      </c>
      <c r="K42" s="26">
        <f t="shared" si="3"/>
        <v>-107</v>
      </c>
    </row>
    <row r="43" spans="1:13" s="22" customFormat="1" ht="15.75" x14ac:dyDescent="0.25">
      <c r="A43" s="23">
        <v>35</v>
      </c>
      <c r="B43" s="24" t="s">
        <v>47</v>
      </c>
      <c r="C43" s="24">
        <v>0</v>
      </c>
      <c r="D43" s="24">
        <v>118.6</v>
      </c>
      <c r="E43" s="24">
        <v>118.6</v>
      </c>
      <c r="F43" s="25">
        <v>0</v>
      </c>
      <c r="G43" s="25">
        <v>0</v>
      </c>
      <c r="H43" s="25">
        <f t="shared" si="1"/>
        <v>0</v>
      </c>
      <c r="I43" s="24">
        <f t="shared" si="3"/>
        <v>0</v>
      </c>
      <c r="J43" s="24">
        <f t="shared" si="3"/>
        <v>-118.6</v>
      </c>
      <c r="K43" s="26">
        <f t="shared" si="3"/>
        <v>-118.6</v>
      </c>
    </row>
    <row r="44" spans="1:13" s="22" customFormat="1" ht="15.75" x14ac:dyDescent="0.25">
      <c r="A44" s="23">
        <v>36</v>
      </c>
      <c r="B44" s="24" t="s">
        <v>48</v>
      </c>
      <c r="C44" s="24">
        <v>312.14</v>
      </c>
      <c r="D44" s="24">
        <v>576.77</v>
      </c>
      <c r="E44" s="24">
        <v>888.92</v>
      </c>
      <c r="F44" s="25">
        <v>231.7</v>
      </c>
      <c r="G44" s="25">
        <v>486.13</v>
      </c>
      <c r="H44" s="25">
        <f t="shared" si="1"/>
        <v>717.82999999999993</v>
      </c>
      <c r="I44" s="24">
        <f t="shared" si="3"/>
        <v>-80.44</v>
      </c>
      <c r="J44" s="24">
        <f t="shared" si="3"/>
        <v>-90.639999999999986</v>
      </c>
      <c r="K44" s="26">
        <f t="shared" si="3"/>
        <v>-171.09000000000003</v>
      </c>
    </row>
    <row r="45" spans="1:13" s="22" customFormat="1" ht="15.75" x14ac:dyDescent="0.25">
      <c r="A45" s="23">
        <v>37</v>
      </c>
      <c r="B45" s="24" t="s">
        <v>49</v>
      </c>
      <c r="C45" s="24">
        <v>1.7</v>
      </c>
      <c r="D45" s="24">
        <v>225.62</v>
      </c>
      <c r="E45" s="24">
        <v>227.32</v>
      </c>
      <c r="F45" s="25">
        <v>0.66</v>
      </c>
      <c r="G45" s="25">
        <v>11.04</v>
      </c>
      <c r="H45" s="25">
        <f t="shared" si="1"/>
        <v>11.7</v>
      </c>
      <c r="I45" s="24">
        <f t="shared" si="3"/>
        <v>-1.04</v>
      </c>
      <c r="J45" s="24">
        <f t="shared" si="3"/>
        <v>-214.58</v>
      </c>
      <c r="K45" s="26">
        <f t="shared" si="3"/>
        <v>-215.62</v>
      </c>
    </row>
    <row r="46" spans="1:13" s="22" customFormat="1" ht="15.75" x14ac:dyDescent="0.25">
      <c r="A46" s="23">
        <v>38</v>
      </c>
      <c r="B46" s="24" t="s">
        <v>50</v>
      </c>
      <c r="C46" s="24">
        <v>0</v>
      </c>
      <c r="D46" s="24">
        <v>586.14</v>
      </c>
      <c r="E46" s="24">
        <v>586.13</v>
      </c>
      <c r="F46" s="25">
        <v>0.16</v>
      </c>
      <c r="G46" s="25">
        <v>342.22</v>
      </c>
      <c r="H46" s="25">
        <f t="shared" si="1"/>
        <v>342.38000000000005</v>
      </c>
      <c r="I46" s="24">
        <f t="shared" si="3"/>
        <v>0.16</v>
      </c>
      <c r="J46" s="24">
        <f t="shared" si="3"/>
        <v>-243.91999999999996</v>
      </c>
      <c r="K46" s="26">
        <f t="shared" si="3"/>
        <v>-243.74999999999994</v>
      </c>
    </row>
    <row r="47" spans="1:13" s="22" customFormat="1" ht="15.75" x14ac:dyDescent="0.25">
      <c r="A47" s="23">
        <v>39</v>
      </c>
      <c r="B47" s="24" t="s">
        <v>51</v>
      </c>
      <c r="C47" s="24">
        <v>1470</v>
      </c>
      <c r="D47" s="24">
        <v>138.96</v>
      </c>
      <c r="E47" s="24">
        <v>1608.96</v>
      </c>
      <c r="F47" s="25">
        <v>823.32</v>
      </c>
      <c r="G47" s="25">
        <v>146.01</v>
      </c>
      <c r="H47" s="25">
        <f t="shared" si="1"/>
        <v>969.33</v>
      </c>
      <c r="I47" s="24">
        <f t="shared" si="3"/>
        <v>-646.67999999999995</v>
      </c>
      <c r="J47" s="24">
        <f t="shared" si="3"/>
        <v>7.0499999999999829</v>
      </c>
      <c r="K47" s="26">
        <f t="shared" si="3"/>
        <v>-639.63</v>
      </c>
    </row>
    <row r="48" spans="1:13" s="22" customFormat="1" ht="15.75" x14ac:dyDescent="0.25">
      <c r="A48" s="23">
        <v>40</v>
      </c>
      <c r="B48" s="24" t="s">
        <v>52</v>
      </c>
      <c r="C48" s="24">
        <v>43.06</v>
      </c>
      <c r="D48" s="24">
        <v>3334.13</v>
      </c>
      <c r="E48" s="24">
        <v>3377.19</v>
      </c>
      <c r="F48" s="25">
        <v>8.0299999999999994</v>
      </c>
      <c r="G48" s="25">
        <v>2266.4899999999998</v>
      </c>
      <c r="H48" s="25">
        <f t="shared" si="1"/>
        <v>2274.52</v>
      </c>
      <c r="I48" s="24">
        <f t="shared" si="3"/>
        <v>-35.03</v>
      </c>
      <c r="J48" s="24">
        <f t="shared" si="3"/>
        <v>-1067.6400000000003</v>
      </c>
      <c r="K48" s="26">
        <f t="shared" si="3"/>
        <v>-1102.67</v>
      </c>
    </row>
    <row r="49" spans="1:13" s="22" customFormat="1" ht="15.75" x14ac:dyDescent="0.25">
      <c r="A49" s="23">
        <v>41</v>
      </c>
      <c r="B49" s="24" t="s">
        <v>56</v>
      </c>
      <c r="C49" s="24">
        <v>1463.87</v>
      </c>
      <c r="D49" s="24">
        <v>2102.19</v>
      </c>
      <c r="E49" s="24">
        <v>3566.06</v>
      </c>
      <c r="F49" s="25">
        <v>1724.01</v>
      </c>
      <c r="G49" s="25">
        <v>476.94</v>
      </c>
      <c r="H49" s="25">
        <f t="shared" si="1"/>
        <v>2200.9499999999998</v>
      </c>
      <c r="I49" s="24">
        <f t="shared" si="3"/>
        <v>260.1400000000001</v>
      </c>
      <c r="J49" s="24">
        <f t="shared" si="3"/>
        <v>-1625.25</v>
      </c>
      <c r="K49" s="26">
        <f t="shared" si="3"/>
        <v>-1365.1100000000001</v>
      </c>
    </row>
    <row r="50" spans="1:13" s="22" customFormat="1" ht="15.75" x14ac:dyDescent="0.25">
      <c r="A50" s="23">
        <v>42</v>
      </c>
      <c r="B50" s="24" t="s">
        <v>11</v>
      </c>
      <c r="C50" s="24">
        <v>1918.27</v>
      </c>
      <c r="D50" s="24">
        <v>5817.66</v>
      </c>
      <c r="E50" s="24">
        <v>7735.94</v>
      </c>
      <c r="F50" s="25">
        <v>282.58</v>
      </c>
      <c r="G50" s="25">
        <v>4063.32</v>
      </c>
      <c r="H50" s="25">
        <f t="shared" si="1"/>
        <v>4345.9000000000005</v>
      </c>
      <c r="I50" s="24">
        <f t="shared" si="3"/>
        <v>-1635.69</v>
      </c>
      <c r="J50" s="24">
        <f t="shared" si="3"/>
        <v>-1754.3399999999997</v>
      </c>
      <c r="K50" s="26">
        <f t="shared" si="3"/>
        <v>-3390.0399999999991</v>
      </c>
    </row>
    <row r="51" spans="1:13" s="22" customFormat="1" ht="16.5" thickBot="1" x14ac:dyDescent="0.3">
      <c r="A51" s="27">
        <v>43</v>
      </c>
      <c r="B51" s="28" t="s">
        <v>53</v>
      </c>
      <c r="C51" s="28">
        <v>20264.78</v>
      </c>
      <c r="D51" s="28">
        <v>7394.37</v>
      </c>
      <c r="E51" s="28">
        <f>C51+D51</f>
        <v>27659.149999999998</v>
      </c>
      <c r="F51" s="29">
        <v>19771.46</v>
      </c>
      <c r="G51" s="29">
        <v>3708.97</v>
      </c>
      <c r="H51" s="29">
        <f t="shared" si="1"/>
        <v>23480.43</v>
      </c>
      <c r="I51" s="28">
        <f t="shared" si="3"/>
        <v>-493.31999999999971</v>
      </c>
      <c r="J51" s="28">
        <f t="shared" si="3"/>
        <v>-3685.4</v>
      </c>
      <c r="K51" s="30">
        <f t="shared" si="3"/>
        <v>-4178.7199999999975</v>
      </c>
    </row>
    <row r="52" spans="1:13" s="17" customFormat="1" ht="16.5" thickBot="1" x14ac:dyDescent="0.3">
      <c r="A52" s="31"/>
      <c r="B52" s="14" t="s">
        <v>10</v>
      </c>
      <c r="C52" s="14">
        <f>SUM(C35:C51)</f>
        <v>43498.979999999996</v>
      </c>
      <c r="D52" s="14">
        <f t="shared" ref="D52:K52" si="4">SUM(D35:D51)</f>
        <v>32685.25</v>
      </c>
      <c r="E52" s="14">
        <f t="shared" si="4"/>
        <v>76184.22</v>
      </c>
      <c r="F52" s="14">
        <f t="shared" si="4"/>
        <v>42905.53</v>
      </c>
      <c r="G52" s="14">
        <f t="shared" si="4"/>
        <v>21619.310000000005</v>
      </c>
      <c r="H52" s="14">
        <f t="shared" si="4"/>
        <v>64524.840000000004</v>
      </c>
      <c r="I52" s="14">
        <f t="shared" si="4"/>
        <v>-593.44999999999936</v>
      </c>
      <c r="J52" s="14">
        <f t="shared" si="4"/>
        <v>-11065.939999999999</v>
      </c>
      <c r="K52" s="15">
        <f t="shared" si="4"/>
        <v>-11659.38</v>
      </c>
      <c r="M52" s="22"/>
    </row>
    <row r="53" spans="1:13" s="22" customFormat="1" ht="15.75" x14ac:dyDescent="0.25">
      <c r="A53" s="18">
        <v>44</v>
      </c>
      <c r="B53" s="19" t="s">
        <v>58</v>
      </c>
      <c r="C53" s="19">
        <v>733.65</v>
      </c>
      <c r="D53" s="19">
        <v>7544.25</v>
      </c>
      <c r="E53" s="19">
        <v>8277.91</v>
      </c>
      <c r="F53" s="32">
        <v>1266.8800000000001</v>
      </c>
      <c r="G53" s="32">
        <v>7011.03</v>
      </c>
      <c r="H53" s="32">
        <f t="shared" si="1"/>
        <v>8277.91</v>
      </c>
      <c r="I53" s="19">
        <f t="shared" ref="I53:K54" si="5">F53-C53</f>
        <v>533.23000000000013</v>
      </c>
      <c r="J53" s="19">
        <f t="shared" si="5"/>
        <v>-533.22000000000025</v>
      </c>
      <c r="K53" s="21">
        <f t="shared" si="5"/>
        <v>0</v>
      </c>
    </row>
    <row r="54" spans="1:13" s="22" customFormat="1" ht="16.5" thickBot="1" x14ac:dyDescent="0.3">
      <c r="A54" s="27">
        <v>45</v>
      </c>
      <c r="B54" s="28" t="s">
        <v>57</v>
      </c>
      <c r="C54" s="28">
        <v>23.02</v>
      </c>
      <c r="D54" s="28">
        <v>0</v>
      </c>
      <c r="E54" s="28">
        <v>23.02</v>
      </c>
      <c r="F54" s="29">
        <v>0</v>
      </c>
      <c r="G54" s="29">
        <v>23.02</v>
      </c>
      <c r="H54" s="29">
        <f>VLOOKUP(B54,'[1]Table 1'!$B$3:$K$48,8,0)</f>
        <v>23.02</v>
      </c>
      <c r="I54" s="28">
        <f t="shared" si="5"/>
        <v>-23.02</v>
      </c>
      <c r="J54" s="28">
        <f t="shared" si="5"/>
        <v>23.02</v>
      </c>
      <c r="K54" s="30">
        <f t="shared" si="5"/>
        <v>0</v>
      </c>
    </row>
    <row r="55" spans="1:13" s="17" customFormat="1" ht="16.5" thickBot="1" x14ac:dyDescent="0.3">
      <c r="A55" s="31"/>
      <c r="B55" s="14" t="s">
        <v>10</v>
      </c>
      <c r="C55" s="14">
        <f>SUM(C53:C54)</f>
        <v>756.67</v>
      </c>
      <c r="D55" s="14">
        <f t="shared" ref="D55:K55" si="6">SUM(D53:D54)</f>
        <v>7544.25</v>
      </c>
      <c r="E55" s="14">
        <f t="shared" si="6"/>
        <v>8300.93</v>
      </c>
      <c r="F55" s="14">
        <f t="shared" si="6"/>
        <v>1266.8800000000001</v>
      </c>
      <c r="G55" s="14">
        <f t="shared" si="6"/>
        <v>7034.05</v>
      </c>
      <c r="H55" s="14">
        <f t="shared" si="6"/>
        <v>8300.93</v>
      </c>
      <c r="I55" s="14">
        <f t="shared" si="6"/>
        <v>510.21000000000015</v>
      </c>
      <c r="J55" s="14">
        <f t="shared" si="6"/>
        <v>-510.20000000000027</v>
      </c>
      <c r="K55" s="15">
        <f t="shared" si="6"/>
        <v>0</v>
      </c>
      <c r="M55" s="22"/>
    </row>
    <row r="56" spans="1:13" s="22" customFormat="1" ht="16.5" thickBot="1" x14ac:dyDescent="0.3">
      <c r="A56" s="33">
        <v>46</v>
      </c>
      <c r="B56" s="34" t="s">
        <v>59</v>
      </c>
      <c r="C56" s="34">
        <v>0</v>
      </c>
      <c r="D56" s="34">
        <v>0</v>
      </c>
      <c r="E56" s="34">
        <v>0</v>
      </c>
      <c r="F56" s="35">
        <v>0</v>
      </c>
      <c r="G56" s="35">
        <v>0</v>
      </c>
      <c r="H56" s="35">
        <v>0</v>
      </c>
      <c r="I56" s="34">
        <f>F56-C56</f>
        <v>0</v>
      </c>
      <c r="J56" s="34">
        <f>G56-D56</f>
        <v>0</v>
      </c>
      <c r="K56" s="36">
        <f>H56-E56</f>
        <v>0</v>
      </c>
    </row>
    <row r="57" spans="1:13" s="17" customFormat="1" ht="19.5" thickBot="1" x14ac:dyDescent="0.35">
      <c r="A57" s="37"/>
      <c r="B57" s="38" t="s">
        <v>12</v>
      </c>
      <c r="C57" s="38">
        <f>C34+C52+C55+C56</f>
        <v>75316.95</v>
      </c>
      <c r="D57" s="38">
        <f t="shared" ref="D57:K57" si="7">D34+D52+D55+D56</f>
        <v>62301.54</v>
      </c>
      <c r="E57" s="38">
        <f t="shared" si="7"/>
        <v>137618.48000000001</v>
      </c>
      <c r="F57" s="38">
        <f t="shared" si="7"/>
        <v>92346.66</v>
      </c>
      <c r="G57" s="38">
        <f t="shared" si="7"/>
        <v>71093.549999999988</v>
      </c>
      <c r="H57" s="38">
        <f t="shared" si="7"/>
        <v>163440.21000000002</v>
      </c>
      <c r="I57" s="38">
        <f t="shared" si="7"/>
        <v>17029.709999999992</v>
      </c>
      <c r="J57" s="38">
        <f t="shared" si="7"/>
        <v>8792.0099999999948</v>
      </c>
      <c r="K57" s="38">
        <f t="shared" si="7"/>
        <v>25821.730000000003</v>
      </c>
      <c r="M57" s="22"/>
    </row>
    <row r="58" spans="1:13" x14ac:dyDescent="0.25">
      <c r="A58" t="s">
        <v>61</v>
      </c>
    </row>
  </sheetData>
  <mergeCells count="7">
    <mergeCell ref="A1:K1"/>
    <mergeCell ref="B4:B6"/>
    <mergeCell ref="A4:A6"/>
    <mergeCell ref="A2:K2"/>
    <mergeCell ref="C4:E4"/>
    <mergeCell ref="F4:H4"/>
    <mergeCell ref="I4:K4"/>
  </mergeCells>
  <pageMargins left="0.82677165354330717" right="0.23622047244094491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VIJAY SHANTILAL PATEL</dc:creator>
  <cp:lastModifiedBy>Savan Manilal Patel</cp:lastModifiedBy>
  <cp:lastPrinted>2025-11-28T05:45:09Z</cp:lastPrinted>
  <dcterms:created xsi:type="dcterms:W3CDTF">2025-11-26T12:07:49Z</dcterms:created>
  <dcterms:modified xsi:type="dcterms:W3CDTF">2025-11-28T05:45:10Z</dcterms:modified>
</cp:coreProperties>
</file>